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8675" windowHeight="10965" activeTab="1"/>
  </bookViews>
  <sheets>
    <sheet name="Fondj" sheetId="1" r:id="rId1"/>
    <sheet name="EAD-konvertáló" sheetId="2" r:id="rId2"/>
    <sheet name="magyarázat" sheetId="4" r:id="rId3"/>
  </sheets>
  <definedNames>
    <definedName name="_GoBack" localSheetId="0">Fondj!$E$1</definedName>
    <definedName name="_Hlk178128112" localSheetId="0">Fondj!#REF!</definedName>
    <definedName name="_Hlk311210087" localSheetId="0">Fondj!$F$1</definedName>
  </definedNames>
  <calcPr calcId="145621" concurrentCalc="0"/>
</workbook>
</file>

<file path=xl/calcChain.xml><?xml version="1.0" encoding="utf-8"?>
<calcChain xmlns="http://schemas.openxmlformats.org/spreadsheetml/2006/main">
  <c r="A5" i="2" l="1"/>
  <c r="A8" i="2"/>
  <c r="A10" i="2"/>
  <c r="A11" i="2"/>
  <c r="A12" i="2"/>
  <c r="A13" i="2"/>
  <c r="A14" i="2"/>
  <c r="A15" i="2"/>
  <c r="A16" i="2"/>
  <c r="A17" i="2"/>
  <c r="A18" i="2"/>
  <c r="A19" i="2"/>
  <c r="A9" i="2"/>
  <c r="B19" i="2"/>
  <c r="C19" i="2"/>
  <c r="D19" i="2"/>
  <c r="B14" i="2"/>
  <c r="C14" i="2"/>
  <c r="D14" i="2"/>
  <c r="B15" i="2"/>
  <c r="C15" i="2"/>
  <c r="D15" i="2"/>
  <c r="B16" i="2"/>
  <c r="C16" i="2"/>
  <c r="D16" i="2"/>
  <c r="B17" i="2"/>
  <c r="C17" i="2"/>
  <c r="D17" i="2"/>
  <c r="B18" i="2"/>
  <c r="C18" i="2"/>
  <c r="D18" i="2"/>
  <c r="B12" i="2"/>
  <c r="C12" i="2"/>
  <c r="D12" i="2"/>
  <c r="B13" i="2"/>
  <c r="C13" i="2"/>
  <c r="D13" i="2"/>
  <c r="B5" i="2"/>
  <c r="B10" i="2"/>
  <c r="C10" i="2"/>
  <c r="D10" i="2"/>
  <c r="B11" i="2"/>
  <c r="C11" i="2"/>
  <c r="D11" i="2"/>
  <c r="B9" i="2"/>
  <c r="B8" i="2"/>
  <c r="D9" i="2"/>
  <c r="D8" i="2"/>
  <c r="C8" i="2"/>
  <c r="C9" i="2"/>
</calcChain>
</file>

<file path=xl/sharedStrings.xml><?xml version="1.0" encoding="utf-8"?>
<sst xmlns="http://schemas.openxmlformats.org/spreadsheetml/2006/main" count="191" uniqueCount="141">
  <si>
    <t>cím</t>
  </si>
  <si>
    <t>évkör</t>
  </si>
  <si>
    <t>1642–1923</t>
  </si>
  <si>
    <t>ifm (fond)</t>
  </si>
  <si>
    <t>fond</t>
  </si>
  <si>
    <t>sorozat</t>
  </si>
  <si>
    <t>tétel</t>
  </si>
  <si>
    <t>&lt;dsc&gt;</t>
  </si>
  <si>
    <t>&lt;/dsc&gt;</t>
  </si>
  <si>
    <t>&lt;/ead&gt;</t>
  </si>
  <si>
    <t>&lt;/archdesc&gt;</t>
  </si>
  <si>
    <t>A</t>
  </si>
  <si>
    <t>B</t>
  </si>
  <si>
    <t>C</t>
  </si>
  <si>
    <t>D</t>
  </si>
  <si>
    <t>E</t>
  </si>
  <si>
    <t>jelzet</t>
  </si>
  <si>
    <t>Magyarázatok</t>
  </si>
  <si>
    <t>&lt;?xml version="1.0" encoding="utf-8"?&gt;</t>
  </si>
  <si>
    <t>&lt;eadheader&gt;&lt;eadid&gt;&lt;/eadid&gt;&lt;filedesc&gt;&lt;titlestmt&gt;&lt;titleproper&gt;&lt;/titleproper&gt;&lt;/titlestmt&gt;&lt;publicationstmt&gt;&lt;publisher&gt;&lt;/publisher&gt;&lt;address&gt;&lt;/address&gt;&lt;date&gt;&lt;/date&gt;&lt;/publicationstmt&gt;&lt;/filedesc&gt;&lt;profiledesc&gt;&lt;/profiledesc&gt;&lt;/eadheader&gt;</t>
  </si>
  <si>
    <t>&lt;ead&gt;</t>
  </si>
  <si>
    <t>&lt;!DOCTYPE  ead  PUBLIC  "-//Society of American Archivists//DTD ead.dtd (Encoded Archival Description (EAD) Version 1.0)//EN" "http://lcweb2.loc.gov/xmlcommon/dtds/ead2002/ead.dtd"&gt;</t>
  </si>
  <si>
    <t>corp/fam/pers</t>
  </si>
  <si>
    <t>szint neve</t>
  </si>
  <si>
    <t>Ide a szint felülről, tehát a legfelső szinttől (általában fondcsoporttól) számolt sorszámát kell beírni, kihagyások (esetleges kihagyott szintek számai) nélkül (tehét pl. ha egy fondon belül csak tételek vannak, akkor a fond szintjének száma 2, a tételé 3; ha a fondon belül állag, és sorozat sorozat is van, akkor fond: 2, állag:3, sorozat 4, tétel: 5). Ez arra szolgál, hogy az EAD-ban a szintek beágyazása megfelelő legyen.</t>
  </si>
  <si>
    <r>
      <t xml:space="preserve">Ide a rendezési szint </t>
    </r>
    <r>
      <rPr>
        <i/>
        <sz val="12"/>
        <color theme="1"/>
        <rFont val="Arial"/>
        <family val="2"/>
        <charset val="238"/>
      </rPr>
      <t>nevét</t>
    </r>
    <r>
      <rPr>
        <sz val="12"/>
        <color theme="1"/>
        <rFont val="Arial"/>
        <family val="2"/>
        <charset val="238"/>
      </rPr>
      <t xml:space="preserve"> kell beírni. A következő opciók használhatók: fondcsoport, fondalcsoport, fond, állag, sorozat, alsorozat, tétel, altétel. Ezek a nevek megjelennek az AtoM-ban is.</t>
    </r>
  </si>
  <si>
    <t>UTF-8-ba konvertálni (Menü &gt; Encoding &gt; Convert to UTF-8).</t>
  </si>
  <si>
    <t>Elmenteni XML végződéssel (Menü &gt; File &gt; Save &gt; fájl típusa: eXstensible Markup Language file</t>
  </si>
  <si>
    <t>[Notepad++-ban]</t>
  </si>
  <si>
    <t>[AtoM-ban]</t>
  </si>
  <si>
    <t>Az XML-fájlt importálni (Menü &gt; Importálás &gt; XML)</t>
  </si>
  <si>
    <t>További teendők</t>
  </si>
  <si>
    <t>EAD</t>
  </si>
  <si>
    <t>&lt;c level=""&gt;</t>
  </si>
  <si>
    <t>&lt;unitid&gt;</t>
  </si>
  <si>
    <t>megjegyzés, utasítás</t>
  </si>
  <si>
    <t>Csak az adott levéltári egység jelzetét szabad beírni, a felsőbb szintekét nem (pl. nem "II.14", hanem "14"). Figyelni kell arra, hogy ha a levéltári egységek száma tíznél vagy száznál több, akkor kettő-vagy háromjegyű számot kell írni (pl. nem "2", hanem "002"). Római számok VIII-ig használhatók, a fölött a sorrend nem lesz megfelelő.</t>
  </si>
  <si>
    <t>szint száma</t>
  </si>
  <si>
    <t>&lt;unittitle&gt;</t>
  </si>
  <si>
    <t>&lt;unitdate&gt;</t>
  </si>
  <si>
    <r>
      <t>&lt;unitdate normal="</t>
    </r>
    <r>
      <rPr>
        <i/>
        <sz val="12"/>
        <color rgb="FFFF0000"/>
        <rFont val="Arial"/>
        <family val="2"/>
        <charset val="238"/>
      </rPr>
      <t>1919/1970</t>
    </r>
    <r>
      <rPr>
        <sz val="12"/>
        <color rgb="FFFF0000"/>
        <rFont val="Arial"/>
        <family val="2"/>
        <charset val="238"/>
      </rPr>
      <t>"&gt;</t>
    </r>
  </si>
  <si>
    <t>őrzőhely/fondképő</t>
  </si>
  <si>
    <t>L</t>
  </si>
  <si>
    <t xml:space="preserve">&lt;repository&gt; / &lt;origination&gt; / </t>
  </si>
  <si>
    <t>F</t>
  </si>
  <si>
    <t>&lt;physdesc&gt;&lt;extent&gt;</t>
  </si>
  <si>
    <t>M</t>
  </si>
  <si>
    <t>őrzőhely/fondképző</t>
  </si>
  <si>
    <t>fondképző típusa</t>
  </si>
  <si>
    <t>Ide azt kell beírni, hogy a fondképző intézmény (=corp), család (=fam) vagy személy (=pers).</t>
  </si>
  <si>
    <t>szervtörténet/életrajz</t>
  </si>
  <si>
    <t>megőrzés tört.</t>
  </si>
  <si>
    <t>levéltárba kerülés</t>
  </si>
  <si>
    <t>tárgy és tartalom</t>
  </si>
  <si>
    <t>elrendezés</t>
  </si>
  <si>
    <t>A fondképző története. Ez a a szöveg a fondképző leírásához fog kerülni (az ISAAR / AEC szerint).</t>
  </si>
  <si>
    <t>K</t>
  </si>
  <si>
    <t>G-J</t>
  </si>
  <si>
    <t>terjedelem</t>
  </si>
  <si>
    <t>Csak szöveges mező, tehát technikailag bármit be lehet írni, nemcsak folyóméter számokat, hanem pl. kötetszámokat stb. (A folyóméter-mennyiségek összegzésére az AtoM sajnos nem képes.)</t>
  </si>
  <si>
    <t>&lt;bioghist&gt;</t>
  </si>
  <si>
    <t>&lt;custodhist&gt;</t>
  </si>
  <si>
    <t>&lt;acqinfo&gt;</t>
  </si>
  <si>
    <t>&lt;scopecontent&gt;</t>
  </si>
  <si>
    <t>&lt;arrangment&gt;</t>
  </si>
  <si>
    <t>relatedmaterial</t>
  </si>
  <si>
    <t>bibliography</t>
  </si>
  <si>
    <t>N</t>
  </si>
  <si>
    <t>O</t>
  </si>
  <si>
    <t>P</t>
  </si>
  <si>
    <t>Q</t>
  </si>
  <si>
    <t>tárgy/tartalom</t>
  </si>
  <si>
    <t>kapcsolódó levéltári egységek</t>
  </si>
  <si>
    <t>szakirodalom</t>
  </si>
  <si>
    <t>R</t>
  </si>
  <si>
    <t>S</t>
  </si>
  <si>
    <t>kapcsolódó levéltári anyagok</t>
  </si>
  <si>
    <t>Szöveges mező, tehát nem az adazbázison belüli linkeket, hanem szöveges hivatkozást kíván.</t>
  </si>
  <si>
    <t>A levéltári egység szerkezete, rendezési módja.</t>
  </si>
  <si>
    <t>Az irataanyag (megőrzésének) története.</t>
  </si>
  <si>
    <r>
      <t xml:space="preserve">Jelenleg szabad szövegű bevitelre van állítva, tehát lehet benne bármely más jegy a számokon kívül. </t>
    </r>
    <r>
      <rPr>
        <b/>
        <sz val="12"/>
        <color theme="1"/>
        <rFont val="Arial"/>
        <family val="2"/>
        <charset val="238"/>
      </rPr>
      <t>Ha külön pontos keződő és záró dátumot szeretnék, külön mező kell hozzá!</t>
    </r>
  </si>
  <si>
    <t>Az oszlop legfelső használt sorába (a 2. sorba) a levéltári őrzőhely neve kerüljön. A többi sorokba a fondképző intézmény pontos neve kerüljön, de elég a fondok szintjén, az alatt nem kell. Elvileg kéri a fölött is. Szerintem oda be lehet írni a fő intézményt (egyházmegye, egyházkerület, stb.), de üresen is lehet hagyni.</t>
  </si>
  <si>
    <t>NB. Ha az importált anyagban vannak a kiinduló szinthez (pl. fondcsoport) hasonló szintű leírások (tehát további fondcsoportok), akkor azokat AtoM-on belül egyénként át kell helyezni (mert különben az első fondcsoport alá lesznek beosztva. Rádaásul ezek nem lesznek autmatikusan besorolva az első legfelső szintnél jelzett levéltár alá sem. Emiatt érdemes egyszerre csak egy legfelsőbb egységet (tehát pl. egy fondcsoportot vagy egy fondot és alá tartozó egységeket importálni.)</t>
  </si>
  <si>
    <t>Szöveget átmásolni Notepad++-ba (CTRL+C &gt; CTRL+V), a piros cellától fölfelé balra.</t>
  </si>
  <si>
    <t>segédletek</t>
  </si>
  <si>
    <t>1,12 fm</t>
  </si>
  <si>
    <t>Libri</t>
  </si>
  <si>
    <t>32 kötet</t>
  </si>
  <si>
    <t>doboz</t>
  </si>
  <si>
    <t>1644–1712</t>
  </si>
  <si>
    <t>1 kötet</t>
  </si>
  <si>
    <t>1642–1680</t>
  </si>
  <si>
    <t>1650–1717</t>
  </si>
  <si>
    <t>1656–1750</t>
  </si>
  <si>
    <t>1681–1772</t>
  </si>
  <si>
    <t>Fasciculi</t>
  </si>
  <si>
    <t>1644–1885</t>
  </si>
  <si>
    <t>4 csomó</t>
  </si>
  <si>
    <t>1644–1737</t>
  </si>
  <si>
    <t>1 csomó</t>
  </si>
  <si>
    <t>1703–1715</t>
  </si>
  <si>
    <t>1644–1713</t>
  </si>
  <si>
    <t>1-12. iratok</t>
  </si>
  <si>
    <t>1750–1753</t>
  </si>
  <si>
    <t>1875/1885</t>
  </si>
  <si>
    <t>törzsszám</t>
  </si>
  <si>
    <t>rakt. szám</t>
  </si>
  <si>
    <t>rakt. e. típus</t>
  </si>
  <si>
    <t>Piarista Rend Magyar Tartománya Központi Levéltára</t>
  </si>
  <si>
    <t>AAL II.01</t>
  </si>
  <si>
    <t>Awwww wwwww wwwww</t>
  </si>
  <si>
    <t>Arrrr rrrrr rrrrr</t>
  </si>
  <si>
    <t>Atttt tttt tttttt</t>
  </si>
  <si>
    <t>Azzzz zzzzz zzzzz</t>
  </si>
  <si>
    <t>Aaaaa aaaaa aaaaa</t>
  </si>
  <si>
    <t>Abbbb ccccc dddd</t>
  </si>
  <si>
    <t>Cdddd ffffff ggggg</t>
  </si>
  <si>
    <t>Hiiii jjjjjj kkkkk</t>
  </si>
  <si>
    <t>Lmmmm nnnnn ooooo</t>
  </si>
  <si>
    <t>Mnnnn ppppp qqqqq</t>
  </si>
  <si>
    <t>Aőőőőő űűűűű ááááá</t>
  </si>
  <si>
    <t>Decreti cosi Generali, come Provinciali</t>
  </si>
  <si>
    <t xml:space="preserve">Liber in quo continentur mandata et litterae mandata et litterae </t>
  </si>
  <si>
    <t>1. Abbb Cdddd  oklevele két telek eladásáról  (1644.05.06). – 2. Efff Gggg segédpüspök oklevele a  templom fölszenteléséről (1671.06.07). – 3. Hiii Jkkkk rendelete a katolikus vallás szabad gyakorlásáról (1671.05.18).</t>
  </si>
  <si>
    <t>1. Rrrrr Ffffff adománylevele  (1703.09.23). – 2. Rrrrr Ffffff protekcionális levele (1703.11.02). – 3. Bbbbbb Fffffff protekcionális levele a bor szállításához (1704.03.14).</t>
  </si>
  <si>
    <t>1. Copia brevis Urbani VIII. (1644). – 2-7. Litterae et ordinationes P. Jjjjjj Gggggg a Jesu praep. gen. (1656-1658)</t>
  </si>
  <si>
    <t>Origo, fundatio, accessio, et progressus, immunitio, mutationes, insigniores casus, et alia his similia ad statum domus pertinentia, memoria digna, iuxta annorum, quibus aliquid contignit, seriem continentur inscripta</t>
  </si>
  <si>
    <t>Aaaaa bbbbb cccc</t>
  </si>
  <si>
    <t>corp</t>
  </si>
  <si>
    <t>Az 1642-ben alapított aaaaai rendház, mindkét ország művelődéstörténetében fontos szerepet jászott</t>
  </si>
  <si>
    <t>A rendház legrégebbi másolati köteteit 1644-ben kezdte meg a házfőnök.</t>
  </si>
  <si>
    <t>A rendházi levéltár legfontosabb tételeit a központi levéltárába szállították.</t>
  </si>
  <si>
    <t>A szokásos két sorozatra oszlik.</t>
  </si>
  <si>
    <t>Mutatókönyv nincsen.</t>
  </si>
  <si>
    <t>Abbbb Ccccc, A fffff gggg története, Budapest, 1921.</t>
  </si>
  <si>
    <t>A fond másik része: Štátny Archív v Levoča.</t>
  </si>
  <si>
    <t>Törölni kell a második legfelső szintű leírás előtti &lt;/c&gt;-t. Szintén törölni kell a legutolsó &lt;/c&gt; elemet.  (De az import ezekkel a hibákkal is működik.) Hogy a beágyazások helyesen vannak-e, a Notepad++ színkiemelésének segítségével ellenőrizni lehet.</t>
  </si>
  <si>
    <t>Szakirodalom és publikációk. A kézzel való bevitelkor lehetőség van arra, hogy a bibliográfiai tételeket új sorba kezdjük, sőt a csillaggal kezdődő sorokat az AtoM lista-soroknak formázza. Ekkor azonban megszűnik ez a lehetőség, hogy a hosszabb szöveges mezőknek csak első néhány sora látszik, a többi pedig &gt;&gt;&gt; hivatkozással kibontható. Lista esetén mindig a teljes szöveg látszik.</t>
  </si>
  <si>
    <t>Az XML-kód ellenőrzésére használjuk a Notepad++ XML kiegészítőjét (Plugins &gt; XML Tools &gt; Check XML syntax now)</t>
  </si>
  <si>
    <t>(Ha nem lenne telepítve: Plugins &gt; Plugin manager &gt; Show Plugin Manager)</t>
  </si>
  <si>
    <t>Az importált leírások "Közzétett"-ként lesznek tárolva, tehát ha nem akarjuk nyilvánossá tenni, a  [Továbbiak] &gt; [Közzétételi állapott frissítése] menüpontban  lehet átállítani "Vázlat"-ra. (Tehát nem a [Szerkesztés] menü alatti lapon.)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</si>
</sst>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color theme="1"/>
      <name val="Arial"/>
      <family val="2"/>
      <charset val="238"/>
    </font>
    <font>
      <sz val="10"/>
      <color theme="1"/>
      <name val="Times New Roman"/>
      <family val="1"/>
      <charset val="238"/>
    </font>
    <font>
      <i/>
      <sz val="10"/>
      <color theme="1"/>
      <name val="Times New Roman"/>
      <family val="1"/>
      <charset val="238"/>
    </font>
    <font>
      <sz val="12"/>
      <color theme="1"/>
      <name val="Times New Roman"/>
      <family val="1"/>
      <charset val="238"/>
    </font>
    <font>
      <i/>
      <sz val="10"/>
      <color theme="1"/>
      <name val="Calibri"/>
      <family val="2"/>
      <charset val="238"/>
      <scheme val="minor"/>
    </font>
    <font>
      <sz val="12"/>
      <color theme="1"/>
      <name val="Arial"/>
      <family val="2"/>
      <charset val="238"/>
    </font>
    <font>
      <sz val="12"/>
      <color rgb="FFFF0000"/>
      <name val="Arial"/>
      <family val="2"/>
      <charset val="238"/>
    </font>
    <font>
      <sz val="10"/>
      <name val="Times New Roman"/>
      <family val="1"/>
      <charset val="238"/>
    </font>
    <font>
      <sz val="12"/>
      <name val="Arial"/>
      <family val="2"/>
      <charset val="238"/>
    </font>
    <font>
      <b/>
      <sz val="12"/>
      <color theme="1"/>
      <name val="Arial"/>
      <family val="2"/>
      <charset val="238"/>
    </font>
    <font>
      <sz val="10"/>
      <color theme="1"/>
      <name val="Arial"/>
      <family val="2"/>
      <charset val="238"/>
    </font>
    <font>
      <i/>
      <sz val="12"/>
      <color theme="1"/>
      <name val="Arial"/>
      <family val="2"/>
      <charset val="238"/>
    </font>
    <font>
      <i/>
      <sz val="12"/>
      <color rgb="FFFF0000"/>
      <name val="Arial"/>
      <family val="2"/>
      <charset val="238"/>
    </font>
    <font>
      <i/>
      <sz val="10"/>
      <name val="Times New Roman"/>
      <family val="1"/>
      <charset val="238"/>
    </font>
    <font>
      <sz val="10"/>
      <name val="Arial"/>
      <family val="2"/>
      <charset val="238"/>
    </font>
    <font>
      <sz val="10"/>
      <color rgb="FFFF0000"/>
      <name val="Arial"/>
      <family val="2"/>
      <charset val="238"/>
    </font>
    <font>
      <i/>
      <sz val="12"/>
      <name val="Times New Roman"/>
      <family val="1"/>
      <charset val="238"/>
    </font>
    <font>
      <i/>
      <sz val="12"/>
      <color theme="1"/>
      <name val="Times New Roman"/>
      <family val="1"/>
      <charset val="238"/>
    </font>
  </fonts>
  <fills count="11">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
      <patternFill patternType="solid">
        <fgColor theme="6" tint="0.59996337778862885"/>
        <bgColor indexed="64"/>
      </patternFill>
    </fill>
    <fill>
      <patternFill patternType="solid">
        <fgColor rgb="FFFF0000"/>
        <bgColor indexed="64"/>
      </patternFill>
    </fill>
    <fill>
      <patternFill patternType="solid">
        <fgColor rgb="FFFF9900"/>
        <bgColor indexed="64"/>
      </patternFill>
    </fill>
    <fill>
      <patternFill patternType="solid">
        <fgColor rgb="FFFFCC00"/>
        <bgColor indexed="64"/>
      </patternFill>
    </fill>
    <fill>
      <patternFill patternType="solid">
        <fgColor rgb="FFFFFF00"/>
        <bgColor indexed="64"/>
      </patternFill>
    </fill>
    <fill>
      <patternFill patternType="solid">
        <fgColor rgb="FFFFFF66"/>
        <bgColor indexed="64"/>
      </patternFill>
    </fill>
    <fill>
      <patternFill patternType="solid">
        <fgColor theme="6" tint="0.39994506668294322"/>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9">
    <xf numFmtId="0" fontId="0" fillId="0" borderId="0">
      <alignment vertical="top"/>
    </xf>
    <xf numFmtId="0" fontId="3" fillId="6" borderId="1">
      <alignment horizontal="left" vertical="top"/>
    </xf>
    <xf numFmtId="0" fontId="3" fillId="8" borderId="1">
      <alignment horizontal="left" vertical="top"/>
    </xf>
    <xf numFmtId="0" fontId="16" fillId="9" borderId="1">
      <alignment horizontal="left" vertical="top"/>
    </xf>
    <xf numFmtId="0" fontId="17" fillId="7" borderId="1">
      <alignment horizontal="left" vertical="top"/>
    </xf>
    <xf numFmtId="0" fontId="7" fillId="10" borderId="1">
      <alignment horizontal="left" vertical="top"/>
    </xf>
    <xf numFmtId="0" fontId="1" fillId="0" borderId="1">
      <alignment horizontal="left" vertical="top"/>
    </xf>
    <xf numFmtId="0" fontId="13" fillId="4" borderId="1">
      <alignment horizontal="left" vertical="top"/>
    </xf>
    <xf numFmtId="0" fontId="2" fillId="0" borderId="1">
      <alignment horizontal="left" vertical="top"/>
    </xf>
  </cellStyleXfs>
  <cellXfs count="36">
    <xf numFmtId="0" fontId="0" fillId="0" borderId="0" xfId="0">
      <alignment vertical="top"/>
    </xf>
    <xf numFmtId="0" fontId="2" fillId="0" borderId="1" xfId="0" applyFont="1" applyBorder="1" applyAlignment="1">
      <alignment horizontal="left" vertical="top"/>
    </xf>
    <xf numFmtId="2" fontId="2" fillId="0" borderId="1" xfId="0" applyNumberFormat="1" applyFont="1" applyBorder="1" applyAlignment="1">
      <alignment horizontal="left" vertical="top"/>
    </xf>
    <xf numFmtId="0" fontId="6" fillId="0" borderId="0" xfId="0" applyFont="1" applyAlignment="1">
      <alignment wrapText="1"/>
    </xf>
    <xf numFmtId="0" fontId="1" fillId="0" borderId="1" xfId="0" applyFont="1" applyBorder="1" applyAlignment="1"/>
    <xf numFmtId="0" fontId="4" fillId="0" borderId="1" xfId="0" applyFont="1" applyBorder="1" applyAlignment="1">
      <alignment horizontal="left" vertical="top"/>
    </xf>
    <xf numFmtId="0" fontId="0" fillId="0" borderId="0" xfId="0" applyAlignment="1">
      <alignment wrapText="1"/>
    </xf>
    <xf numFmtId="0" fontId="10" fillId="0" borderId="0" xfId="0" applyFont="1" applyAlignment="1">
      <alignment wrapText="1"/>
    </xf>
    <xf numFmtId="0" fontId="5" fillId="0" borderId="0" xfId="0" applyFont="1" applyAlignment="1">
      <alignment vertical="top" wrapText="1"/>
    </xf>
    <xf numFmtId="0" fontId="9" fillId="0" borderId="0" xfId="0" applyFont="1" applyAlignment="1">
      <alignment vertical="top" wrapText="1"/>
    </xf>
    <xf numFmtId="0" fontId="6" fillId="0" borderId="0" xfId="0" applyFont="1">
      <alignment vertical="top"/>
    </xf>
    <xf numFmtId="2" fontId="0" fillId="0" borderId="1" xfId="0" applyNumberFormat="1" applyFont="1" applyBorder="1" applyAlignment="1"/>
    <xf numFmtId="0" fontId="0" fillId="0" borderId="1" xfId="0" applyFont="1" applyBorder="1" applyAlignment="1"/>
    <xf numFmtId="0" fontId="5" fillId="3" borderId="0" xfId="0" applyFont="1" applyFill="1" applyAlignment="1">
      <alignment vertical="top" wrapText="1"/>
    </xf>
    <xf numFmtId="0" fontId="0" fillId="3" borderId="0" xfId="0" applyFill="1" applyAlignment="1">
      <alignment wrapText="1"/>
    </xf>
    <xf numFmtId="0" fontId="6" fillId="0" borderId="0" xfId="0" applyFont="1" applyAlignment="1">
      <alignment vertical="center"/>
    </xf>
    <xf numFmtId="0" fontId="3" fillId="8" borderId="1" xfId="2">
      <alignment horizontal="left" vertical="top"/>
    </xf>
    <xf numFmtId="0" fontId="7" fillId="10" borderId="1" xfId="5">
      <alignment horizontal="left" vertical="top"/>
    </xf>
    <xf numFmtId="0" fontId="8" fillId="0" borderId="0" xfId="0" applyFont="1" applyAlignment="1">
      <alignment vertical="center"/>
    </xf>
    <xf numFmtId="0" fontId="10" fillId="0" borderId="0" xfId="0" applyFont="1" applyAlignment="1"/>
    <xf numFmtId="0" fontId="14" fillId="0" borderId="0" xfId="0" applyFont="1" applyAlignment="1"/>
    <xf numFmtId="0" fontId="10" fillId="2" borderId="0" xfId="0" applyFont="1" applyFill="1" applyAlignment="1"/>
    <xf numFmtId="0" fontId="14" fillId="2" borderId="0" xfId="0" applyFont="1" applyFill="1" applyAlignment="1">
      <alignment wrapText="1"/>
    </xf>
    <xf numFmtId="0" fontId="1" fillId="0" borderId="1" xfId="6">
      <alignment horizontal="left" vertical="top"/>
    </xf>
    <xf numFmtId="164" fontId="1" fillId="0" borderId="1" xfId="6" applyNumberFormat="1">
      <alignment horizontal="left" vertical="top"/>
    </xf>
    <xf numFmtId="164" fontId="2" fillId="0" borderId="1" xfId="0" applyNumberFormat="1" applyFont="1" applyBorder="1" applyAlignment="1">
      <alignment horizontal="left" vertical="top"/>
    </xf>
    <xf numFmtId="164" fontId="3" fillId="8" borderId="1" xfId="2" applyNumberFormat="1">
      <alignment horizontal="left" vertical="top"/>
    </xf>
    <xf numFmtId="164" fontId="7" fillId="10" borderId="1" xfId="5" applyNumberFormat="1">
      <alignment horizontal="left" vertical="top"/>
    </xf>
    <xf numFmtId="164" fontId="0" fillId="0" borderId="1" xfId="0" applyNumberFormat="1" applyFont="1" applyBorder="1" applyAlignment="1">
      <alignment horizontal="left"/>
    </xf>
    <xf numFmtId="164" fontId="4" fillId="0" borderId="1" xfId="0" applyNumberFormat="1" applyFont="1" applyBorder="1" applyAlignment="1">
      <alignment horizontal="left" vertical="top"/>
    </xf>
    <xf numFmtId="164" fontId="0" fillId="0" borderId="1" xfId="0" applyNumberFormat="1" applyFont="1" applyBorder="1" applyAlignment="1"/>
    <xf numFmtId="0" fontId="14" fillId="2" borderId="0" xfId="0" applyFont="1" applyFill="1" applyAlignment="1"/>
    <xf numFmtId="0" fontId="14" fillId="5" borderId="0" xfId="0" applyFont="1" applyFill="1" applyAlignment="1"/>
    <xf numFmtId="0" fontId="10" fillId="2" borderId="0" xfId="0" applyFont="1" applyFill="1" applyAlignment="1">
      <alignment wrapText="1"/>
    </xf>
    <xf numFmtId="0" fontId="0" fillId="0" borderId="0" xfId="0" applyAlignment="1">
      <alignment vertical="top" wrapText="1"/>
    </xf>
    <xf numFmtId="0" fontId="15" fillId="0" borderId="0" xfId="0" applyFont="1" applyAlignment="1">
      <alignment vertical="top" wrapText="1"/>
    </xf>
  </cellXfs>
  <cellStyles count="9">
    <cellStyle name="1-Fondcsoport" xfId="1"/>
    <cellStyle name="2-Fondalcsoport" xfId="4"/>
    <cellStyle name="3-Fond" xfId="2"/>
    <cellStyle name="4-Állag" xfId="3"/>
    <cellStyle name="5-Sorozat" xfId="5"/>
    <cellStyle name="6-Alsorozat" xfId="7"/>
    <cellStyle name="7-tétel" xfId="6"/>
    <cellStyle name="8-altétel" xfId="8"/>
    <cellStyle name="Normál" xfId="0" builtinId="0" customBuiltin="1"/>
  </cellStyles>
  <dxfs count="0"/>
  <tableStyles count="0" defaultTableStyle="TableStyleMedium2" defaultPivotStyle="PivotStyleLight16"/>
  <colors>
    <mruColors>
      <color rgb="FFFFFF66"/>
      <color rgb="FFFFFF00"/>
      <color rgb="FFFFCC00"/>
      <color rgb="FFFF9900"/>
      <color rgb="FFFFFF99"/>
      <color rgb="FFFFFFCC"/>
      <color rgb="FFCCFFCC"/>
      <color rgb="FFCCEC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4"/>
  <sheetViews>
    <sheetView workbookViewId="0">
      <selection activeCell="G25" sqref="G25"/>
    </sheetView>
  </sheetViews>
  <sheetFormatPr defaultRowHeight="12.75" outlineLevelRow="1" x14ac:dyDescent="0.2"/>
  <cols>
    <col min="1" max="1" width="9.140625" style="12"/>
    <col min="2" max="2" width="6.28515625" style="30" customWidth="1"/>
    <col min="3" max="3" width="7.42578125" style="12" customWidth="1"/>
    <col min="4" max="4" width="4.28515625" style="4" customWidth="1"/>
    <col min="5" max="5" width="8.7109375" style="4" customWidth="1"/>
    <col min="6" max="6" width="5.7109375" style="28" customWidth="1"/>
    <col min="7" max="7" width="38.85546875" style="12" customWidth="1"/>
    <col min="8" max="8" width="37.140625" style="12" customWidth="1"/>
    <col min="9" max="9" width="17.5703125" style="12" customWidth="1"/>
    <col min="10" max="10" width="10.85546875" style="11" customWidth="1"/>
    <col min="11" max="11" width="19" style="4" customWidth="1"/>
    <col min="12" max="12" width="5.28515625" style="12" customWidth="1"/>
    <col min="13" max="16384" width="9.140625" style="12"/>
  </cols>
  <sheetData>
    <row r="1" spans="1:20" s="5" customFormat="1" x14ac:dyDescent="0.2">
      <c r="A1" s="5" t="s">
        <v>105</v>
      </c>
      <c r="B1" s="29" t="s">
        <v>106</v>
      </c>
      <c r="C1" s="5" t="s">
        <v>107</v>
      </c>
      <c r="D1" s="1" t="s">
        <v>37</v>
      </c>
      <c r="E1" s="1" t="s">
        <v>23</v>
      </c>
      <c r="F1" s="25" t="s">
        <v>16</v>
      </c>
      <c r="G1" s="1" t="s">
        <v>0</v>
      </c>
      <c r="H1" s="1" t="s">
        <v>71</v>
      </c>
      <c r="I1" s="1" t="s">
        <v>1</v>
      </c>
      <c r="J1" s="2" t="s">
        <v>3</v>
      </c>
      <c r="K1" s="1" t="s">
        <v>41</v>
      </c>
      <c r="L1" s="1" t="s">
        <v>22</v>
      </c>
      <c r="M1" s="1" t="s">
        <v>50</v>
      </c>
      <c r="N1" s="1" t="s">
        <v>51</v>
      </c>
      <c r="O1" s="1" t="s">
        <v>52</v>
      </c>
      <c r="P1" s="1" t="s">
        <v>54</v>
      </c>
      <c r="Q1" s="1" t="s">
        <v>84</v>
      </c>
      <c r="R1" s="1" t="s">
        <v>72</v>
      </c>
      <c r="S1" s="1" t="s">
        <v>73</v>
      </c>
      <c r="T1" s="1"/>
    </row>
    <row r="2" spans="1:20" s="16" customFormat="1" ht="15.75" x14ac:dyDescent="0.2">
      <c r="B2" s="26"/>
      <c r="D2" s="16">
        <v>1</v>
      </c>
      <c r="E2" s="16" t="s">
        <v>4</v>
      </c>
      <c r="F2" s="26">
        <v>1</v>
      </c>
      <c r="G2" s="16" t="s">
        <v>114</v>
      </c>
      <c r="I2" s="16" t="s">
        <v>2</v>
      </c>
      <c r="J2" s="16" t="s">
        <v>85</v>
      </c>
      <c r="K2" s="16" t="s">
        <v>108</v>
      </c>
      <c r="N2" s="16" t="s">
        <v>130</v>
      </c>
      <c r="O2" s="16" t="s">
        <v>131</v>
      </c>
      <c r="P2" s="16" t="s">
        <v>132</v>
      </c>
      <c r="Q2" s="16" t="s">
        <v>133</v>
      </c>
      <c r="R2" s="16" t="s">
        <v>135</v>
      </c>
      <c r="S2" s="16" t="s">
        <v>134</v>
      </c>
    </row>
    <row r="3" spans="1:20" s="17" customFormat="1" outlineLevel="1" x14ac:dyDescent="0.2">
      <c r="B3" s="27"/>
      <c r="D3" s="17">
        <v>2</v>
      </c>
      <c r="E3" s="17" t="s">
        <v>5</v>
      </c>
      <c r="F3" s="27">
        <v>1</v>
      </c>
      <c r="G3" s="17" t="s">
        <v>86</v>
      </c>
      <c r="I3" s="17" t="s">
        <v>2</v>
      </c>
      <c r="J3" s="17" t="s">
        <v>87</v>
      </c>
      <c r="K3" s="17" t="s">
        <v>127</v>
      </c>
      <c r="L3" s="17" t="s">
        <v>128</v>
      </c>
      <c r="M3" s="17" t="s">
        <v>129</v>
      </c>
    </row>
    <row r="4" spans="1:20" s="23" customFormat="1" outlineLevel="1" x14ac:dyDescent="0.2">
      <c r="A4" s="23" t="s">
        <v>109</v>
      </c>
      <c r="B4" s="24">
        <v>1</v>
      </c>
      <c r="C4" s="23" t="s">
        <v>88</v>
      </c>
      <c r="D4" s="23">
        <v>3</v>
      </c>
      <c r="E4" s="23" t="s">
        <v>6</v>
      </c>
      <c r="F4" s="24">
        <v>1</v>
      </c>
      <c r="G4" s="23" t="s">
        <v>115</v>
      </c>
      <c r="H4" s="23" t="s">
        <v>121</v>
      </c>
      <c r="I4" s="23" t="s">
        <v>89</v>
      </c>
      <c r="J4" s="23" t="s">
        <v>90</v>
      </c>
    </row>
    <row r="5" spans="1:20" s="23" customFormat="1" outlineLevel="1" x14ac:dyDescent="0.2">
      <c r="A5" s="23" t="s">
        <v>109</v>
      </c>
      <c r="B5" s="24">
        <v>1</v>
      </c>
      <c r="C5" s="23" t="s">
        <v>88</v>
      </c>
      <c r="D5" s="23">
        <v>3</v>
      </c>
      <c r="E5" s="23" t="s">
        <v>6</v>
      </c>
      <c r="F5" s="24">
        <v>2</v>
      </c>
      <c r="G5" s="23" t="s">
        <v>116</v>
      </c>
      <c r="H5" s="23" t="s">
        <v>122</v>
      </c>
      <c r="I5" s="23" t="s">
        <v>91</v>
      </c>
      <c r="J5" s="23" t="s">
        <v>90</v>
      </c>
    </row>
    <row r="6" spans="1:20" s="23" customFormat="1" outlineLevel="1" x14ac:dyDescent="0.2">
      <c r="A6" s="23" t="s">
        <v>109</v>
      </c>
      <c r="B6" s="24">
        <v>2</v>
      </c>
      <c r="C6" s="23" t="s">
        <v>88</v>
      </c>
      <c r="D6" s="23">
        <v>3</v>
      </c>
      <c r="E6" s="23" t="s">
        <v>6</v>
      </c>
      <c r="F6" s="24">
        <v>3</v>
      </c>
      <c r="G6" s="23" t="s">
        <v>117</v>
      </c>
      <c r="H6" s="23" t="s">
        <v>126</v>
      </c>
      <c r="I6" s="23" t="s">
        <v>92</v>
      </c>
      <c r="J6" s="23" t="s">
        <v>90</v>
      </c>
    </row>
    <row r="7" spans="1:20" s="23" customFormat="1" outlineLevel="1" x14ac:dyDescent="0.2">
      <c r="A7" s="23" t="s">
        <v>109</v>
      </c>
      <c r="B7" s="24">
        <v>2</v>
      </c>
      <c r="C7" s="23" t="s">
        <v>88</v>
      </c>
      <c r="D7" s="23">
        <v>3</v>
      </c>
      <c r="E7" s="23" t="s">
        <v>6</v>
      </c>
      <c r="F7" s="24">
        <v>4</v>
      </c>
      <c r="G7" s="23" t="s">
        <v>118</v>
      </c>
      <c r="I7" s="23" t="s">
        <v>93</v>
      </c>
      <c r="J7" s="23" t="s">
        <v>90</v>
      </c>
    </row>
    <row r="8" spans="1:20" s="23" customFormat="1" outlineLevel="1" x14ac:dyDescent="0.2">
      <c r="A8" s="23" t="s">
        <v>109</v>
      </c>
      <c r="B8" s="24">
        <v>2</v>
      </c>
      <c r="C8" s="23" t="s">
        <v>88</v>
      </c>
      <c r="D8" s="23">
        <v>3</v>
      </c>
      <c r="E8" s="23" t="s">
        <v>6</v>
      </c>
      <c r="F8" s="24">
        <v>5</v>
      </c>
      <c r="G8" s="23" t="s">
        <v>119</v>
      </c>
      <c r="I8" s="23" t="s">
        <v>94</v>
      </c>
      <c r="J8" s="23" t="s">
        <v>90</v>
      </c>
    </row>
    <row r="9" spans="1:20" s="17" customFormat="1" x14ac:dyDescent="0.2">
      <c r="A9" s="17" t="s">
        <v>109</v>
      </c>
      <c r="B9" s="27"/>
      <c r="D9" s="17">
        <v>2</v>
      </c>
      <c r="E9" s="17" t="s">
        <v>5</v>
      </c>
      <c r="F9" s="27">
        <v>2</v>
      </c>
      <c r="G9" s="17" t="s">
        <v>95</v>
      </c>
      <c r="I9" s="17" t="s">
        <v>96</v>
      </c>
      <c r="J9" s="17" t="s">
        <v>97</v>
      </c>
    </row>
    <row r="10" spans="1:20" s="23" customFormat="1" x14ac:dyDescent="0.2">
      <c r="A10" s="23" t="s">
        <v>109</v>
      </c>
      <c r="B10" s="24">
        <v>3</v>
      </c>
      <c r="C10" s="23" t="s">
        <v>88</v>
      </c>
      <c r="D10" s="23">
        <v>3</v>
      </c>
      <c r="E10" s="23" t="s">
        <v>6</v>
      </c>
      <c r="F10" s="24">
        <v>1</v>
      </c>
      <c r="G10" s="23" t="s">
        <v>120</v>
      </c>
      <c r="H10" s="23" t="s">
        <v>123</v>
      </c>
      <c r="I10" s="23" t="s">
        <v>98</v>
      </c>
      <c r="J10" s="23" t="s">
        <v>99</v>
      </c>
    </row>
    <row r="11" spans="1:20" s="23" customFormat="1" x14ac:dyDescent="0.2">
      <c r="A11" s="23" t="s">
        <v>109</v>
      </c>
      <c r="B11" s="24">
        <v>3</v>
      </c>
      <c r="C11" s="23" t="s">
        <v>88</v>
      </c>
      <c r="D11" s="23">
        <v>3</v>
      </c>
      <c r="E11" s="23" t="s">
        <v>6</v>
      </c>
      <c r="F11" s="24">
        <v>2</v>
      </c>
      <c r="G11" s="23" t="s">
        <v>110</v>
      </c>
      <c r="H11" s="23" t="s">
        <v>124</v>
      </c>
      <c r="I11" s="23" t="s">
        <v>100</v>
      </c>
      <c r="J11" s="23" t="s">
        <v>99</v>
      </c>
    </row>
    <row r="12" spans="1:20" s="23" customFormat="1" x14ac:dyDescent="0.2">
      <c r="A12" s="23" t="s">
        <v>109</v>
      </c>
      <c r="B12" s="24">
        <v>4</v>
      </c>
      <c r="C12" s="23" t="s">
        <v>88</v>
      </c>
      <c r="D12" s="23">
        <v>3</v>
      </c>
      <c r="E12" s="23" t="s">
        <v>6</v>
      </c>
      <c r="F12" s="24">
        <v>3</v>
      </c>
      <c r="G12" s="23" t="s">
        <v>111</v>
      </c>
      <c r="H12" s="23" t="s">
        <v>125</v>
      </c>
      <c r="I12" s="23" t="s">
        <v>101</v>
      </c>
      <c r="J12" s="23" t="s">
        <v>99</v>
      </c>
    </row>
    <row r="13" spans="1:20" s="23" customFormat="1" x14ac:dyDescent="0.2">
      <c r="A13" s="23" t="s">
        <v>109</v>
      </c>
      <c r="B13" s="24">
        <v>4</v>
      </c>
      <c r="C13" s="23" t="s">
        <v>88</v>
      </c>
      <c r="D13" s="23">
        <v>3</v>
      </c>
      <c r="E13" s="23" t="s">
        <v>6</v>
      </c>
      <c r="F13" s="24">
        <v>4</v>
      </c>
      <c r="G13" s="23" t="s">
        <v>112</v>
      </c>
      <c r="H13" s="23" t="s">
        <v>102</v>
      </c>
      <c r="I13" s="23" t="s">
        <v>103</v>
      </c>
      <c r="J13" s="23" t="s">
        <v>99</v>
      </c>
    </row>
    <row r="14" spans="1:20" s="23" customFormat="1" x14ac:dyDescent="0.2">
      <c r="A14" s="23" t="s">
        <v>109</v>
      </c>
      <c r="B14" s="24">
        <v>4</v>
      </c>
      <c r="C14" s="23" t="s">
        <v>88</v>
      </c>
      <c r="D14" s="23">
        <v>3</v>
      </c>
      <c r="E14" s="23" t="s">
        <v>6</v>
      </c>
      <c r="F14" s="24">
        <v>5</v>
      </c>
      <c r="G14" s="23" t="s">
        <v>113</v>
      </c>
      <c r="I14" s="23" t="s">
        <v>104</v>
      </c>
      <c r="J14" s="23" t="s">
        <v>99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workbookViewId="0">
      <selection activeCell="A8" sqref="A8"/>
    </sheetView>
  </sheetViews>
  <sheetFormatPr defaultRowHeight="12.75" x14ac:dyDescent="0.2"/>
  <cols>
    <col min="1" max="1" width="94.85546875" style="7" customWidth="1"/>
    <col min="2" max="2" width="51" style="7" customWidth="1"/>
    <col min="3" max="3" width="6.42578125" style="19" customWidth="1"/>
    <col min="4" max="4" width="14.42578125" style="20" customWidth="1"/>
    <col min="5" max="16384" width="9.140625" style="19"/>
  </cols>
  <sheetData>
    <row r="1" spans="1:4" customFormat="1" x14ac:dyDescent="0.2">
      <c r="A1" s="34" t="s">
        <v>18</v>
      </c>
      <c r="B1" s="34"/>
    </row>
    <row r="2" spans="1:4" customFormat="1" ht="25.5" x14ac:dyDescent="0.2">
      <c r="A2" s="34" t="s">
        <v>21</v>
      </c>
      <c r="B2" s="34"/>
    </row>
    <row r="3" spans="1:4" customFormat="1" x14ac:dyDescent="0.2">
      <c r="A3" s="34" t="s">
        <v>20</v>
      </c>
      <c r="B3" s="34"/>
    </row>
    <row r="4" spans="1:4" customFormat="1" ht="38.25" x14ac:dyDescent="0.2">
      <c r="A4" s="34" t="s">
        <v>19</v>
      </c>
      <c r="B4" s="34"/>
    </row>
    <row r="5" spans="1:4" customFormat="1" ht="127.5" x14ac:dyDescent="0.2">
      <c r="A5" s="35" t="str">
        <f>("&lt;archdesc level="""&amp;Fondj!E2&amp;"""&gt;&lt;did&gt;"&amp;"&lt;unitid&gt;"&amp;Fondj!F2&amp;"&lt;/unitid&gt;"&amp;"&lt;unittitle&gt;"&amp;Fondj!G2&amp;"&lt;/unittitle&gt;"&amp;"&lt;unitdate&gt;"&amp;Fondj!I2&amp;"&lt;/unitdate&gt;"&amp;"&lt;physdesc&gt;"&amp;Fondj!J2&amp;" ifm&lt;/physdesc&gt;"&amp;"&lt;repository&gt;&lt;corpname&gt;"&amp;Fondj!K2&amp;"&lt;/corpname&gt;&lt;/repository&gt;"&amp;"&lt;/did&gt;")</f>
        <v>&lt;archdesc level="fond"&gt;&lt;did&gt;&lt;unitid&gt;1&lt;/unitid&gt;&lt;unittitle&gt;Aaaaa aaaaa aaaaa&lt;/unittitle&gt;&lt;unitdate&gt;1642–1923&lt;/unitdate&gt;&lt;physdesc&gt;1,12 fm ifm&lt;/physdesc&gt;&lt;repository&gt;&lt;corpname&gt;Piarista Rend Magyar Tartománya Központi Levéltára&lt;/corpname&gt;&lt;/repository&gt;&lt;/did&gt;</v>
      </c>
      <c r="B5" s="34" t="str">
        <f>(IF(Fondj!M2&lt;&gt;0,"&lt;bioghist&gt;"&amp;Fondj!M2&amp;"&lt;/bioghist&gt;","")&amp;IF(Fondj!N2&lt;&gt;0,"&lt;custodhist&gt;"&amp;Fondj!N2&amp;"&lt;/custodhist&gt;","")&amp;IF(Fondj!O2&lt;&gt;0,"&lt;acqinfo&gt;"&amp;Fondj!O2&amp;"&lt;/acqinfo&gt;","")&amp;IF(Fondj!H2&lt;&gt;0,"&lt;scopecontent&gt;"&amp;Fondj!H2&amp;"&lt;/scopecontent&gt;","")&amp;IF(Fondj!P2&lt;&gt;0,"&lt;arrangment&gt;"&amp;Fondj!P2&amp;"&lt;/arrangment&gt;","")&amp;IF(Fondj!Q2&lt;&gt;0,"&lt;otherfindaid&gt;"&amp;Fondj!Q2&amp;"&lt;/otherfindaid&gt;","")&amp;IF(Fondj!R2&lt;&gt;0,"&lt;relatedmaterial&gt;"&amp;Fondj!R2&amp;"&lt;/relatedmaterial&gt;","")&amp;IF(Fondj!S2&lt;&gt;0,"&lt;bibliography&gt;"&amp;Fondj!S2&amp;"&lt;/bibliography&gt;",""))</f>
        <v>&lt;custodhist&gt;A rendház legrégebbi másolati köteteit 1644-ben kezdte meg a házfőnök.&lt;/custodhist&gt;&lt;acqinfo&gt;A rendházi levéltár legfontosabb tételeit a központi levéltárába szállították.&lt;/acqinfo&gt;&lt;arrangment&gt;A szokásos két sorozatra oszlik.&lt;/arrangment&gt;&lt;otherfindaid&gt;Mutatókönyv nincsen.&lt;/otherfindaid&gt;&lt;relatedmaterial&gt;A fond másik része: Štátny Archív v Levoča.&lt;/relatedmaterial&gt;&lt;bibliography&gt;Abbbb Ccccc, A fffff gggg története, Budapest, 1921.&lt;/bibliography&gt;</v>
      </c>
    </row>
    <row r="6" spans="1:4" customFormat="1" x14ac:dyDescent="0.2">
      <c r="A6" s="34" t="s">
        <v>7</v>
      </c>
      <c r="B6" s="34"/>
    </row>
    <row r="7" spans="1:4" customFormat="1" x14ac:dyDescent="0.2">
      <c r="A7" s="34"/>
      <c r="B7" s="34"/>
    </row>
    <row r="8" spans="1:4" customFormat="1" ht="38.25" x14ac:dyDescent="0.2">
      <c r="A8" s="34" t="str">
        <f>("&lt;c level="""&amp;Fondj!E3&amp;"""&gt;"&amp;"&lt;did&gt;"&amp;IF(Fondj!B3&lt;&gt;0,"&lt;container type="""&amp;SUBSTITUTE(SUBSTITUTE(Fondj!C3, "doboz", "Box"), "csomó", "Folder")&amp;"""&gt;"&amp;Fondj!A3&amp;" "&amp;TEXT(Fondj!B3, "00")&amp;"&lt;/container&gt;","")&amp;"&lt;unitid&gt;"&amp;TEXT(Fondj!F3,"00")&amp;"&lt;/unitid&gt;"&amp;"&lt;unittitle&gt;"&amp;Fondj!G3&amp;"&lt;/unittitle&gt;"&amp;"&lt;unitdate&gt;"&amp;Fondj!I3&amp;"&lt;/unitdate&gt;"&amp;"&lt;physdesc&gt;"&amp;Fondj!J3&amp;"&lt;/physdesc&gt;"&amp;IF(Fondj!K3&lt;&gt;0,"&lt;origination&gt;&lt;"&amp;Fondj!L3&amp;"name&gt;"&amp;Fondj!K3&amp;"&lt;/"&amp;Fondj!L3&amp;"name&gt;&lt;/origination&gt;","")&amp;"&lt;/did&gt;")</f>
        <v>&lt;c level="sorozat"&gt;&lt;did&gt;&lt;unitid&gt;01&lt;/unitid&gt;&lt;unittitle&gt;Libri&lt;/unittitle&gt;&lt;unitdate&gt;1642–1923&lt;/unitdate&gt;&lt;physdesc&gt;32 kötet&lt;/physdesc&gt;&lt;origination&gt;&lt;corpname&gt;Aaaaa bbbbb cccc&lt;/corpname&gt;&lt;/origination&gt;&lt;/did&gt;</v>
      </c>
      <c r="B8" s="34" t="str">
        <f>(IF(Fondj!M3&lt;&gt;0,"&lt;bioghist&gt;"&amp;Fondj!M3&amp;"&lt;/bioghist&gt;","")&amp;IF(Fondj!N3&lt;&gt;0,"&lt;custodhist&gt;"&amp;Fondj!N3&amp;"&lt;/custodhist&gt;","")&amp;IF(Fondj!O3&lt;&gt;0,"&lt;acqinfo&gt;"&amp;Fondj!O3&amp;"&lt;/acqinfo&gt;","")&amp;IF(Fondj!H3&lt;&gt;0,"&lt;scopecontent&gt;"&amp;Fondj!H3&amp;"&lt;/scopecontent&gt;","")&amp;IF(Fondj!P3&lt;&gt;0,"&lt;arrangment&gt;"&amp;Fondj!P3&amp;"&lt;/arrangment&gt;","")&amp;IF(Fondj!Q3&lt;&gt;0,"&lt;otherfindaid&gt;"&amp;Fondj!Q3&amp;"&lt;/otherfindaid&gt;","")&amp;IF(Fondj!R3&lt;&gt;0,"&lt;relatedmaterial&gt;"&amp;Fondj!R3&amp;"&lt;/relatedmaterial&gt;","")&amp;IF(Fondj!S3&lt;&gt;0,"&lt;bibliography&gt;"&amp;Fondj!S3&amp;"&lt;/bibliography&gt;",""))</f>
        <v>&lt;bioghist&gt;Az 1642-ben alapított aaaaai rendház, mindkét ország művelődéstörténetében fontos szerepet jászott&lt;/bioghist&gt;</v>
      </c>
      <c r="C8" t="str">
        <f>IF(Fondj!D3&gt;=Fondj!D4,"&lt;/c&gt;","")</f>
        <v/>
      </c>
      <c r="D8" t="str">
        <f>IF(Fondj!D3&gt;Fondj!D4,REPT("&lt;/c&gt;",Fondj!D3-Fondj!D4),"")</f>
        <v/>
      </c>
    </row>
    <row r="9" spans="1:4" customFormat="1" ht="51" x14ac:dyDescent="0.2">
      <c r="A9" s="34" t="str">
        <f>("&lt;c level="""&amp;Fondj!E4&amp;"""&gt;"&amp;"&lt;did&gt;"&amp;IF(Fondj!B4&lt;&gt;0,"&lt;container type="""&amp;SUBSTITUTE(SUBSTITUTE(Fondj!C4, "doboz", "Box"), "csomó", "Folder")&amp;"""&gt;"&amp;Fondj!A4&amp;" "&amp;TEXT(Fondj!B4, "00")&amp;"&lt;/container&gt;","")&amp;"&lt;unitid&gt;"&amp;TEXT(Fondj!F4,"00")&amp;"&lt;/unitid&gt;"&amp;"&lt;unittitle&gt;"&amp;Fondj!G4&amp;"&lt;/unittitle&gt;"&amp;"&lt;unitdate&gt;"&amp;Fondj!I4&amp;"&lt;/unitdate&gt;"&amp;"&lt;physdesc&gt;"&amp;Fondj!J4&amp;"&lt;/physdesc&gt;"&amp;IF(Fondj!K4&lt;&gt;0,"&lt;origination&gt;&lt;"&amp;Fondj!L4&amp;"name&gt;"&amp;Fondj!K4&amp;"&lt;/"&amp;Fondj!L4&amp;"name&gt;&lt;/origination&gt;","")&amp;"&lt;/did&gt;")</f>
        <v>&lt;c level="tétel"&gt;&lt;did&gt;&lt;container type="Box"&gt;AAL II.01 01&lt;/container&gt;&lt;unitid&gt;01&lt;/unitid&gt;&lt;unittitle&gt;Abbbb ccccc dddd&lt;/unittitle&gt;&lt;unitdate&gt;1644–1712&lt;/unitdate&gt;&lt;physdesc&gt;1 kötet&lt;/physdesc&gt;&lt;/did&gt;</v>
      </c>
      <c r="B9" s="34" t="str">
        <f>(IF(Fondj!M4&lt;&gt;0,"&lt;bioghist&gt;"&amp;Fondj!M4&amp;"&lt;/bioghist&gt;","")&amp;IF(Fondj!N2&lt;&gt;0,"&lt;custodhist&gt;"&amp;Fondj!N2&amp;"&lt;/custodhist&gt;","")&amp;IF(Fondj!O4&lt;&gt;0,"&lt;acqinfo&gt;"&amp;Fondj!O4&amp;"&lt;/acqinfo&gt;","")&amp;IF(Fondj!H4&lt;&gt;0,"&lt;scopecontent&gt;"&amp;Fondj!H4&amp;"&lt;/scopecontent&gt;","")&amp;IF(Fondj!P4&lt;&gt;0,"&lt;arrangment&gt;"&amp;Fondj!P4&amp;"&lt;/arrangment&gt;","")&amp;IF(Fondj!Q4&lt;&gt;0,"&lt;otherfindaid&gt;"&amp;Fondj!Q4&amp;"&lt;/otherfindaid&gt;","")&amp;IF(Fondj!R4&lt;&gt;0,"&lt;relatedmaterial&gt;"&amp;Fondj!R4&amp;"&lt;/relatedmaterial&gt;","")&amp;IF(Fondj!S4&lt;&gt;0,"&lt;bibliography&gt;"&amp;Fondj!S4&amp;"&lt;/bibliography&gt;",""))</f>
        <v>&lt;custodhist&gt;A rendház legrégebbi másolati köteteit 1644-ben kezdte meg a házfőnök.&lt;/custodhist&gt;&lt;scopecontent&gt;Decreti cosi Generali, come Provinciali&lt;/scopecontent&gt;</v>
      </c>
      <c r="C9" t="str">
        <f>IF(Fondj!D4&gt;=Fondj!D5,"&lt;/c&gt;","")</f>
        <v>&lt;/c&gt;</v>
      </c>
      <c r="D9" t="str">
        <f>IF(Fondj!D4&gt;Fondj!D5,REPT("&lt;/c&gt;",Fondj!D4-Fondj!D5),"")</f>
        <v/>
      </c>
    </row>
    <row r="10" spans="1:4" customFormat="1" ht="25.5" x14ac:dyDescent="0.2">
      <c r="A10" s="34" t="str">
        <f>("&lt;c level="""&amp;Fondj!E5&amp;"""&gt;"&amp;"&lt;did&gt;"&amp;IF(Fondj!B5&lt;&gt;0,"&lt;container type="""&amp;SUBSTITUTE(SUBSTITUTE(Fondj!C5, "doboz", "Box"), "csomó", "Folder")&amp;"""&gt;"&amp;Fondj!A5&amp;" "&amp;TEXT(Fondj!B5, "00")&amp;"&lt;/container&gt;","")&amp;"&lt;unitid&gt;"&amp;TEXT(Fondj!F5,"00")&amp;"&lt;/unitid&gt;"&amp;"&lt;unittitle&gt;"&amp;Fondj!G5&amp;"&lt;/unittitle&gt;"&amp;"&lt;unitdate&gt;"&amp;Fondj!I5&amp;"&lt;/unitdate&gt;"&amp;"&lt;physdesc&gt;"&amp;Fondj!J5&amp;"&lt;/physdesc&gt;"&amp;IF(Fondj!K5&lt;&gt;0,"&lt;origination&gt;&lt;"&amp;Fondj!L5&amp;"name&gt;"&amp;Fondj!K5&amp;"&lt;/"&amp;Fondj!L5&amp;"name&gt;&lt;/origination&gt;","")&amp;"&lt;/did&gt;")</f>
        <v>&lt;c level="tétel"&gt;&lt;did&gt;&lt;container type="Box"&gt;AAL II.01 01&lt;/container&gt;&lt;unitid&gt;02&lt;/unitid&gt;&lt;unittitle&gt;Cdddd ffffff ggggg&lt;/unittitle&gt;&lt;unitdate&gt;1642–1680&lt;/unitdate&gt;&lt;physdesc&gt;1 kötet&lt;/physdesc&gt;&lt;/did&gt;</v>
      </c>
      <c r="B10" s="34" t="str">
        <f>(IF(Fondj!M5&lt;&gt;0,"&lt;bioghist&gt;"&amp;Fondj!M5&amp;"&lt;/bioghist&gt;","")&amp;IF(Fondj!N5&lt;&gt;0,"&lt;custodhist&gt;"&amp;Fondj!N5&amp;"&lt;/custodhist&gt;","")&amp;IF(Fondj!O5&lt;&gt;0,"&lt;acqinfo&gt;"&amp;Fondj!O5&amp;"&lt;/acqinfo&gt;","")&amp;IF(Fondj!H5&lt;&gt;0,"&lt;scopecontent&gt;"&amp;Fondj!H5&amp;"&lt;/scopecontent&gt;","")&amp;IF(Fondj!P5&lt;&gt;0,"&lt;arrangment&gt;"&amp;Fondj!P5&amp;"&lt;/arrangment&gt;","")&amp;IF(Fondj!Q5&lt;&gt;0,"&lt;otherfindaid&gt;"&amp;Fondj!Q5&amp;"&lt;/otherfindaid&gt;","")&amp;IF(Fondj!R5&lt;&gt;0,"&lt;relatedmaterial&gt;"&amp;Fondj!R5&amp;"&lt;/relatedmaterial&gt;","")&amp;IF(Fondj!S5&lt;&gt;0,"&lt;bibliography&gt;"&amp;Fondj!S5&amp;"&lt;/bibliography&gt;",""))</f>
        <v>&lt;scopecontent&gt;Liber in quo continentur mandata et litterae mandata et litterae &lt;/scopecontent&gt;</v>
      </c>
      <c r="C10" t="str">
        <f>IF(Fondj!D5&gt;=Fondj!D6,"&lt;/c&gt;","")</f>
        <v>&lt;/c&gt;</v>
      </c>
      <c r="D10" t="str">
        <f>IF(Fondj!D5&gt;Fondj!D6,REPT("&lt;/c&gt;",Fondj!D5-Fondj!D6),"")</f>
        <v/>
      </c>
    </row>
    <row r="11" spans="1:4" customFormat="1" ht="63.75" x14ac:dyDescent="0.2">
      <c r="A11" s="34" t="str">
        <f>("&lt;c level="""&amp;Fondj!E6&amp;"""&gt;"&amp;"&lt;did&gt;"&amp;IF(Fondj!B6&lt;&gt;0,"&lt;container type="""&amp;SUBSTITUTE(SUBSTITUTE(Fondj!C6, "doboz", "Box"), "csomó", "Folder")&amp;"""&gt;"&amp;Fondj!A6&amp;" "&amp;TEXT(Fondj!B6, "00")&amp;"&lt;/container&gt;","")&amp;"&lt;unitid&gt;"&amp;TEXT(Fondj!F6,"00")&amp;"&lt;/unitid&gt;"&amp;"&lt;unittitle&gt;"&amp;Fondj!G6&amp;"&lt;/unittitle&gt;"&amp;"&lt;unitdate&gt;"&amp;Fondj!I6&amp;"&lt;/unitdate&gt;"&amp;"&lt;physdesc&gt;"&amp;Fondj!J6&amp;"&lt;/physdesc&gt;"&amp;IF(Fondj!K6&lt;&gt;0,"&lt;origination&gt;&lt;"&amp;Fondj!L6&amp;"name&gt;"&amp;Fondj!K6&amp;"&lt;/"&amp;Fondj!L6&amp;"name&gt;&lt;/origination&gt;","")&amp;"&lt;/did&gt;")</f>
        <v>&lt;c level="tétel"&gt;&lt;did&gt;&lt;container type="Box"&gt;AAL II.01 02&lt;/container&gt;&lt;unitid&gt;03&lt;/unitid&gt;&lt;unittitle&gt;Hiiii jjjjjj kkkkk&lt;/unittitle&gt;&lt;unitdate&gt;1650–1717&lt;/unitdate&gt;&lt;physdesc&gt;1 kötet&lt;/physdesc&gt;&lt;/did&gt;</v>
      </c>
      <c r="B11" s="34" t="str">
        <f>(IF(Fondj!M6&lt;&gt;0,"&lt;bioghist&gt;"&amp;Fondj!M6&amp;"&lt;/bioghist&gt;","")&amp;IF(Fondj!N6&lt;&gt;0,"&lt;custodhist&gt;"&amp;Fondj!N6&amp;"&lt;/custodhist&gt;","")&amp;IF(Fondj!O6&lt;&gt;0,"&lt;acqinfo&gt;"&amp;Fondj!O6&amp;"&lt;/acqinfo&gt;","")&amp;IF(Fondj!H6&lt;&gt;0,"&lt;scopecontent&gt;"&amp;Fondj!H6&amp;"&lt;/scopecontent&gt;","")&amp;IF(Fondj!P6&lt;&gt;0,"&lt;arrangment&gt;"&amp;Fondj!P6&amp;"&lt;/arrangment&gt;","")&amp;IF(Fondj!Q6&lt;&gt;0,"&lt;otherfindaid&gt;"&amp;Fondj!Q6&amp;"&lt;/otherfindaid&gt;","")&amp;IF(Fondj!R6&lt;&gt;0,"&lt;relatedmaterial&gt;"&amp;Fondj!R6&amp;"&lt;/relatedmaterial&gt;","")&amp;IF(Fondj!S6&lt;&gt;0,"&lt;bibliography&gt;"&amp;Fondj!S6&amp;"&lt;/bibliography&gt;",""))</f>
        <v>&lt;scopecontent&gt;Origo, fundatio, accessio, et progressus, immunitio, mutationes, insigniores casus, et alia his similia ad statum domus pertinentia, memoria digna, iuxta annorum, quibus aliquid contignit, seriem continentur inscripta&lt;/scopecontent&gt;</v>
      </c>
      <c r="C11" t="str">
        <f>IF(Fondj!D6&gt;=Fondj!D7,"&lt;/c&gt;","")</f>
        <v>&lt;/c&gt;</v>
      </c>
      <c r="D11" t="str">
        <f>IF(Fondj!D6&gt;Fondj!D7,REPT("&lt;/c&gt;",Fondj!D6-Fondj!D7),"")</f>
        <v/>
      </c>
    </row>
    <row r="12" spans="1:4" customFormat="1" ht="25.5" x14ac:dyDescent="0.2">
      <c r="A12" s="34" t="str">
        <f>("&lt;c level="""&amp;Fondj!E7&amp;"""&gt;"&amp;"&lt;did&gt;"&amp;IF(Fondj!B7&lt;&gt;0,"&lt;container type="""&amp;SUBSTITUTE(SUBSTITUTE(Fondj!C7, "doboz", "Box"), "csomó", "Folder")&amp;"""&gt;"&amp;Fondj!A7&amp;" "&amp;TEXT(Fondj!B7, "00")&amp;"&lt;/container&gt;","")&amp;"&lt;unitid&gt;"&amp;TEXT(Fondj!F7,"00")&amp;"&lt;/unitid&gt;"&amp;"&lt;unittitle&gt;"&amp;Fondj!G7&amp;"&lt;/unittitle&gt;"&amp;"&lt;unitdate&gt;"&amp;Fondj!I7&amp;"&lt;/unitdate&gt;"&amp;"&lt;physdesc&gt;"&amp;Fondj!J7&amp;"&lt;/physdesc&gt;"&amp;IF(Fondj!K7&lt;&gt;0,"&lt;origination&gt;&lt;"&amp;Fondj!L7&amp;"name&gt;"&amp;Fondj!K7&amp;"&lt;/"&amp;Fondj!L7&amp;"name&gt;&lt;/origination&gt;","")&amp;"&lt;/did&gt;")</f>
        <v>&lt;c level="tétel"&gt;&lt;did&gt;&lt;container type="Box"&gt;AAL II.01 02&lt;/container&gt;&lt;unitid&gt;04&lt;/unitid&gt;&lt;unittitle&gt;Lmmmm nnnnn ooooo&lt;/unittitle&gt;&lt;unitdate&gt;1656–1750&lt;/unitdate&gt;&lt;physdesc&gt;1 kötet&lt;/physdesc&gt;&lt;/did&gt;</v>
      </c>
      <c r="B12" s="34" t="str">
        <f>(IF(Fondj!M7&lt;&gt;0,"&lt;bioghist&gt;"&amp;Fondj!M7&amp;"&lt;/bioghist&gt;","")&amp;IF(Fondj!N5&lt;&gt;0,"&lt;custodhist&gt;"&amp;Fondj!N5&amp;"&lt;/custodhist&gt;","")&amp;IF(Fondj!O7&lt;&gt;0,"&lt;acqinfo&gt;"&amp;Fondj!O7&amp;"&lt;/acqinfo&gt;","")&amp;IF(Fondj!H7&lt;&gt;0,"&lt;scopecontent&gt;"&amp;Fondj!H7&amp;"&lt;/scopecontent&gt;","")&amp;IF(Fondj!P7&lt;&gt;0,"&lt;arrangment&gt;"&amp;Fondj!P7&amp;"&lt;/arrangment&gt;","")&amp;IF(Fondj!Q7&lt;&gt;0,"&lt;otherfindaid&gt;"&amp;Fondj!Q7&amp;"&lt;/otherfindaid&gt;","")&amp;IF(Fondj!R7&lt;&gt;0,"&lt;relatedmaterial&gt;"&amp;Fondj!R7&amp;"&lt;/relatedmaterial&gt;","")&amp;IF(Fondj!S7&lt;&gt;0,"&lt;bibliography&gt;"&amp;Fondj!S7&amp;"&lt;/bibliography&gt;",""))</f>
        <v/>
      </c>
      <c r="C12" t="str">
        <f>IF(Fondj!D7&gt;=Fondj!D8,"&lt;/c&gt;","")</f>
        <v>&lt;/c&gt;</v>
      </c>
      <c r="D12" t="str">
        <f>IF(Fondj!D7&gt;Fondj!D8,REPT("&lt;/c&gt;",Fondj!D7-Fondj!D8),"")</f>
        <v/>
      </c>
    </row>
    <row r="13" spans="1:4" customFormat="1" ht="25.5" x14ac:dyDescent="0.2">
      <c r="A13" s="34" t="str">
        <f>("&lt;c level="""&amp;Fondj!E8&amp;"""&gt;"&amp;"&lt;did&gt;"&amp;IF(Fondj!B8&lt;&gt;0,"&lt;container type="""&amp;SUBSTITUTE(SUBSTITUTE(Fondj!C8, "doboz", "Box"), "csomó", "Folder")&amp;"""&gt;"&amp;Fondj!A8&amp;" "&amp;TEXT(Fondj!B8, "00")&amp;"&lt;/container&gt;","")&amp;"&lt;unitid&gt;"&amp;TEXT(Fondj!F8,"00")&amp;"&lt;/unitid&gt;"&amp;"&lt;unittitle&gt;"&amp;Fondj!G8&amp;"&lt;/unittitle&gt;"&amp;"&lt;unitdate&gt;"&amp;Fondj!I8&amp;"&lt;/unitdate&gt;"&amp;"&lt;physdesc&gt;"&amp;Fondj!J8&amp;"&lt;/physdesc&gt;"&amp;IF(Fondj!K8&lt;&gt;0,"&lt;origination&gt;&lt;"&amp;Fondj!L8&amp;"name&gt;"&amp;Fondj!K8&amp;"&lt;/"&amp;Fondj!L8&amp;"name&gt;&lt;/origination&gt;","")&amp;"&lt;/did&gt;")</f>
        <v>&lt;c level="tétel"&gt;&lt;did&gt;&lt;container type="Box"&gt;AAL II.01 02&lt;/container&gt;&lt;unitid&gt;05&lt;/unitid&gt;&lt;unittitle&gt;Mnnnn ppppp qqqqq&lt;/unittitle&gt;&lt;unitdate&gt;1681–1772&lt;/unitdate&gt;&lt;physdesc&gt;1 kötet&lt;/physdesc&gt;&lt;/did&gt;</v>
      </c>
      <c r="B13" s="34" t="str">
        <f>(IF(Fondj!M8&lt;&gt;0,"&lt;bioghist&gt;"&amp;Fondj!M8&amp;"&lt;/bioghist&gt;","")&amp;IF(Fondj!N8&lt;&gt;0,"&lt;custodhist&gt;"&amp;Fondj!N8&amp;"&lt;/custodhist&gt;","")&amp;IF(Fondj!O8&lt;&gt;0,"&lt;acqinfo&gt;"&amp;Fondj!O8&amp;"&lt;/acqinfo&gt;","")&amp;IF(Fondj!H8&lt;&gt;0,"&lt;scopecontent&gt;"&amp;Fondj!H8&amp;"&lt;/scopecontent&gt;","")&amp;IF(Fondj!P8&lt;&gt;0,"&lt;arrangment&gt;"&amp;Fondj!P8&amp;"&lt;/arrangment&gt;","")&amp;IF(Fondj!Q8&lt;&gt;0,"&lt;otherfindaid&gt;"&amp;Fondj!Q8&amp;"&lt;/otherfindaid&gt;","")&amp;IF(Fondj!R8&lt;&gt;0,"&lt;relatedmaterial&gt;"&amp;Fondj!R8&amp;"&lt;/relatedmaterial&gt;","")&amp;IF(Fondj!S8&lt;&gt;0,"&lt;bibliography&gt;"&amp;Fondj!S8&amp;"&lt;/bibliography&gt;",""))</f>
        <v/>
      </c>
      <c r="C13" t="str">
        <f>IF(Fondj!D8&gt;=Fondj!D9,"&lt;/c&gt;","")</f>
        <v>&lt;/c&gt;</v>
      </c>
      <c r="D13" t="str">
        <f>IF(Fondj!D8&gt;Fondj!D9,REPT("&lt;/c&gt;",Fondj!D8-Fondj!D9),"")</f>
        <v>&lt;/c&gt;</v>
      </c>
    </row>
    <row r="14" spans="1:4" customFormat="1" ht="38.25" x14ac:dyDescent="0.2">
      <c r="A14" s="34" t="str">
        <f>("&lt;c level="""&amp;Fondj!E9&amp;"""&gt;"&amp;"&lt;did&gt;"&amp;IF(Fondj!B9&lt;&gt;0,"&lt;container type="""&amp;SUBSTITUTE(SUBSTITUTE(Fondj!C9, "doboz", "Box"), "csomó", "Folder")&amp;"""&gt;"&amp;Fondj!A9&amp;" "&amp;TEXT(Fondj!B9, "00")&amp;"&lt;/container&gt;","")&amp;"&lt;unitid&gt;"&amp;TEXT(Fondj!F9,"00")&amp;"&lt;/unitid&gt;"&amp;"&lt;unittitle&gt;"&amp;Fondj!G9&amp;"&lt;/unittitle&gt;"&amp;"&lt;unitdate&gt;"&amp;Fondj!I9&amp;"&lt;/unitdate&gt;"&amp;"&lt;physdesc&gt;"&amp;Fondj!J9&amp;"&lt;/physdesc&gt;"&amp;IF(Fondj!K9&lt;&gt;0,"&lt;origination&gt;&lt;"&amp;Fondj!L9&amp;"name&gt;"&amp;Fondj!K9&amp;"&lt;/"&amp;Fondj!L9&amp;"name&gt;&lt;/origination&gt;","")&amp;"&lt;/did&gt;")</f>
        <v>&lt;c level="sorozat"&gt;&lt;did&gt;&lt;unitid&gt;02&lt;/unitid&gt;&lt;unittitle&gt;Fasciculi&lt;/unittitle&gt;&lt;unitdate&gt;1644–1885&lt;/unitdate&gt;&lt;physdesc&gt;4 csomó&lt;/physdesc&gt;&lt;/did&gt;</v>
      </c>
      <c r="B14" s="34" t="str">
        <f>(IF(Fondj!M9&lt;&gt;0,"&lt;bioghist&gt;"&amp;Fondj!M9&amp;"&lt;/bioghist&gt;","")&amp;IF(Fondj!N9&lt;&gt;0,"&lt;custodhist&gt;"&amp;Fondj!N9&amp;"&lt;/custodhist&gt;","")&amp;IF(Fondj!O9&lt;&gt;0,"&lt;acqinfo&gt;"&amp;Fondj!O9&amp;"&lt;/acqinfo&gt;","")&amp;IF(Fondj!H9&lt;&gt;0,"&lt;scopecontent&gt;"&amp;Fondj!H9&amp;"&lt;/scopecontent&gt;","")&amp;IF(Fondj!P9&lt;&gt;0,"&lt;arrangment&gt;"&amp;Fondj!P9&amp;"&lt;/arrangment&gt;","")&amp;IF(Fondj!Q9&lt;&gt;0,"&lt;otherfindaid&gt;"&amp;Fondj!Q9&amp;"&lt;/otherfindaid&gt;","")&amp;IF(Fondj!R9&lt;&gt;0,"&lt;relatedmaterial&gt;"&amp;Fondj!R9&amp;"&lt;/relatedmaterial&gt;","")&amp;IF(Fondj!S9&lt;&gt;0,"&lt;bibliography&gt;"&amp;Fondj!S9&amp;"&lt;/bibliography&gt;",""))</f>
        <v/>
      </c>
      <c r="C14" t="str">
        <f>IF(Fondj!D9&gt;=Fondj!D10,"&lt;/c&gt;","")</f>
        <v/>
      </c>
      <c r="D14" t="str">
        <f>IF(Fondj!D9&gt;Fondj!D10,REPT("&lt;/c&gt;",Fondj!D9-Fondj!D10),"")</f>
        <v/>
      </c>
    </row>
    <row r="15" spans="1:4" customFormat="1" ht="63.75" x14ac:dyDescent="0.2">
      <c r="A15" s="34" t="str">
        <f>("&lt;c level="""&amp;Fondj!E10&amp;"""&gt;"&amp;"&lt;did&gt;"&amp;IF(Fondj!B10&lt;&gt;0,"&lt;container type="""&amp;SUBSTITUTE(SUBSTITUTE(Fondj!C10, "doboz", "Box"), "csomó", "Folder")&amp;"""&gt;"&amp;Fondj!A10&amp;" "&amp;TEXT(Fondj!B10, "00")&amp;"&lt;/container&gt;","")&amp;"&lt;unitid&gt;"&amp;TEXT(Fondj!F10,"00")&amp;"&lt;/unitid&gt;"&amp;"&lt;unittitle&gt;"&amp;Fondj!G10&amp;"&lt;/unittitle&gt;"&amp;"&lt;unitdate&gt;"&amp;Fondj!I10&amp;"&lt;/unitdate&gt;"&amp;"&lt;physdesc&gt;"&amp;Fondj!J10&amp;"&lt;/physdesc&gt;"&amp;IF(Fondj!K10&lt;&gt;0,"&lt;origination&gt;&lt;"&amp;Fondj!L10&amp;"name&gt;"&amp;Fondj!K10&amp;"&lt;/"&amp;Fondj!L10&amp;"name&gt;&lt;/origination&gt;","")&amp;"&lt;/did&gt;")</f>
        <v>&lt;c level="tétel"&gt;&lt;did&gt;&lt;container type="Box"&gt;AAL II.01 03&lt;/container&gt;&lt;unitid&gt;01&lt;/unitid&gt;&lt;unittitle&gt;Aőőőőő űűűűű ááááá&lt;/unittitle&gt;&lt;unitdate&gt;1644–1737&lt;/unitdate&gt;&lt;physdesc&gt;1 csomó&lt;/physdesc&gt;&lt;/did&gt;</v>
      </c>
      <c r="B15" s="34" t="str">
        <f>(IF(Fondj!M10&lt;&gt;0,"&lt;bioghist&gt;"&amp;Fondj!M10&amp;"&lt;/bioghist&gt;","")&amp;IF(Fondj!N8&lt;&gt;0,"&lt;custodhist&gt;"&amp;Fondj!N8&amp;"&lt;/custodhist&gt;","")&amp;IF(Fondj!O10&lt;&gt;0,"&lt;acqinfo&gt;"&amp;Fondj!O10&amp;"&lt;/acqinfo&gt;","")&amp;IF(Fondj!H10&lt;&gt;0,"&lt;scopecontent&gt;"&amp;Fondj!H10&amp;"&lt;/scopecontent&gt;","")&amp;IF(Fondj!P10&lt;&gt;0,"&lt;arrangment&gt;"&amp;Fondj!P10&amp;"&lt;/arrangment&gt;","")&amp;IF(Fondj!Q10&lt;&gt;0,"&lt;otherfindaid&gt;"&amp;Fondj!Q10&amp;"&lt;/otherfindaid&gt;","")&amp;IF(Fondj!R10&lt;&gt;0,"&lt;relatedmaterial&gt;"&amp;Fondj!R10&amp;"&lt;/relatedmaterial&gt;","")&amp;IF(Fondj!S10&lt;&gt;0,"&lt;bibliography&gt;"&amp;Fondj!S10&amp;"&lt;/bibliography&gt;",""))</f>
        <v>&lt;scopecontent&gt;1. Abbb Cdddd  oklevele két telek eladásáról  (1644.05.06). – 2. Efff Gggg segédpüspök oklevele a  templom fölszenteléséről (1671.06.07). – 3. Hiii Jkkkk rendelete a katolikus vallás szabad gyakorlásáról (1671.05.18).&lt;/scopecontent&gt;</v>
      </c>
      <c r="C15" t="str">
        <f>IF(Fondj!D10&gt;=Fondj!D11,"&lt;/c&gt;","")</f>
        <v>&lt;/c&gt;</v>
      </c>
      <c r="D15" t="str">
        <f>IF(Fondj!D10&gt;Fondj!D11,REPT("&lt;/c&gt;",Fondj!D10-Fondj!D11),"")</f>
        <v/>
      </c>
    </row>
    <row r="16" spans="1:4" customFormat="1" ht="51" x14ac:dyDescent="0.2">
      <c r="A16" s="34" t="str">
        <f>("&lt;c level="""&amp;Fondj!E11&amp;"""&gt;"&amp;"&lt;did&gt;"&amp;IF(Fondj!B11&lt;&gt;0,"&lt;container type="""&amp;SUBSTITUTE(SUBSTITUTE(Fondj!C11, "doboz", "Box"), "csomó", "Folder")&amp;"""&gt;"&amp;Fondj!A11&amp;" "&amp;TEXT(Fondj!B11, "00")&amp;"&lt;/container&gt;","")&amp;"&lt;unitid&gt;"&amp;TEXT(Fondj!F11,"00")&amp;"&lt;/unitid&gt;"&amp;"&lt;unittitle&gt;"&amp;Fondj!G11&amp;"&lt;/unittitle&gt;"&amp;"&lt;unitdate&gt;"&amp;Fondj!I11&amp;"&lt;/unitdate&gt;"&amp;"&lt;physdesc&gt;"&amp;Fondj!J11&amp;"&lt;/physdesc&gt;"&amp;IF(Fondj!K11&lt;&gt;0,"&lt;origination&gt;&lt;"&amp;Fondj!L11&amp;"name&gt;"&amp;Fondj!K11&amp;"&lt;/"&amp;Fondj!L11&amp;"name&gt;&lt;/origination&gt;","")&amp;"&lt;/did&gt;")</f>
        <v>&lt;c level="tétel"&gt;&lt;did&gt;&lt;container type="Box"&gt;AAL II.01 03&lt;/container&gt;&lt;unitid&gt;02&lt;/unitid&gt;&lt;unittitle&gt;Awwww wwwww wwwww&lt;/unittitle&gt;&lt;unitdate&gt;1703–1715&lt;/unitdate&gt;&lt;physdesc&gt;1 csomó&lt;/physdesc&gt;&lt;/did&gt;</v>
      </c>
      <c r="B16" s="34" t="str">
        <f>(IF(Fondj!M11&lt;&gt;0,"&lt;bioghist&gt;"&amp;Fondj!M11&amp;"&lt;/bioghist&gt;","")&amp;IF(Fondj!N11&lt;&gt;0,"&lt;custodhist&gt;"&amp;Fondj!N11&amp;"&lt;/custodhist&gt;","")&amp;IF(Fondj!O11&lt;&gt;0,"&lt;acqinfo&gt;"&amp;Fondj!O11&amp;"&lt;/acqinfo&gt;","")&amp;IF(Fondj!H11&lt;&gt;0,"&lt;scopecontent&gt;"&amp;Fondj!H11&amp;"&lt;/scopecontent&gt;","")&amp;IF(Fondj!P11&lt;&gt;0,"&lt;arrangment&gt;"&amp;Fondj!P11&amp;"&lt;/arrangment&gt;","")&amp;IF(Fondj!Q11&lt;&gt;0,"&lt;otherfindaid&gt;"&amp;Fondj!Q11&amp;"&lt;/otherfindaid&gt;","")&amp;IF(Fondj!R11&lt;&gt;0,"&lt;relatedmaterial&gt;"&amp;Fondj!R11&amp;"&lt;/relatedmaterial&gt;","")&amp;IF(Fondj!S11&lt;&gt;0,"&lt;bibliography&gt;"&amp;Fondj!S11&amp;"&lt;/bibliography&gt;",""))</f>
        <v>&lt;scopecontent&gt;1. Rrrrr Ffffff adománylevele  (1703.09.23). – 2. Rrrrr Ffffff protekcionális levele (1703.11.02). – 3. Bbbbbb Fffffff protekcionális levele a bor szállításához (1704.03.14).&lt;/scopecontent&gt;</v>
      </c>
      <c r="C16" t="str">
        <f>IF(Fondj!D11&gt;=Fondj!D12,"&lt;/c&gt;","")</f>
        <v>&lt;/c&gt;</v>
      </c>
      <c r="D16" t="str">
        <f>IF(Fondj!D11&gt;Fondj!D12,REPT("&lt;/c&gt;",Fondj!D11-Fondj!D12),"")</f>
        <v/>
      </c>
    </row>
    <row r="17" spans="1:4" customFormat="1" ht="38.25" x14ac:dyDescent="0.2">
      <c r="A17" s="34" t="str">
        <f>("&lt;c level="""&amp;Fondj!E12&amp;"""&gt;"&amp;"&lt;did&gt;"&amp;IF(Fondj!B12&lt;&gt;0,"&lt;container type="""&amp;SUBSTITUTE(SUBSTITUTE(Fondj!C12, "doboz", "Box"), "csomó", "Folder")&amp;"""&gt;"&amp;Fondj!A12&amp;" "&amp;TEXT(Fondj!B12, "00")&amp;"&lt;/container&gt;","")&amp;"&lt;unitid&gt;"&amp;TEXT(Fondj!F12,"00")&amp;"&lt;/unitid&gt;"&amp;"&lt;unittitle&gt;"&amp;Fondj!G12&amp;"&lt;/unittitle&gt;"&amp;"&lt;unitdate&gt;"&amp;Fondj!I12&amp;"&lt;/unitdate&gt;"&amp;"&lt;physdesc&gt;"&amp;Fondj!J12&amp;"&lt;/physdesc&gt;"&amp;IF(Fondj!K12&lt;&gt;0,"&lt;origination&gt;&lt;"&amp;Fondj!L12&amp;"name&gt;"&amp;Fondj!K12&amp;"&lt;/"&amp;Fondj!L12&amp;"name&gt;&lt;/origination&gt;","")&amp;"&lt;/did&gt;")</f>
        <v>&lt;c level="tétel"&gt;&lt;did&gt;&lt;container type="Box"&gt;AAL II.01 04&lt;/container&gt;&lt;unitid&gt;03&lt;/unitid&gt;&lt;unittitle&gt;Arrrr rrrrr rrrrr&lt;/unittitle&gt;&lt;unitdate&gt;1644–1713&lt;/unitdate&gt;&lt;physdesc&gt;1 csomó&lt;/physdesc&gt;&lt;/did&gt;</v>
      </c>
      <c r="B17" s="34" t="str">
        <f>(IF(Fondj!M12&lt;&gt;0,"&lt;bioghist&gt;"&amp;Fondj!M12&amp;"&lt;/bioghist&gt;","")&amp;IF(Fondj!N12&lt;&gt;0,"&lt;custodhist&gt;"&amp;Fondj!N12&amp;"&lt;/custodhist&gt;","")&amp;IF(Fondj!O12&lt;&gt;0,"&lt;acqinfo&gt;"&amp;Fondj!O12&amp;"&lt;/acqinfo&gt;","")&amp;IF(Fondj!H12&lt;&gt;0,"&lt;scopecontent&gt;"&amp;Fondj!H12&amp;"&lt;/scopecontent&gt;","")&amp;IF(Fondj!P12&lt;&gt;0,"&lt;arrangment&gt;"&amp;Fondj!P12&amp;"&lt;/arrangment&gt;","")&amp;IF(Fondj!Q12&lt;&gt;0,"&lt;otherfindaid&gt;"&amp;Fondj!Q12&amp;"&lt;/otherfindaid&gt;","")&amp;IF(Fondj!R12&lt;&gt;0,"&lt;relatedmaterial&gt;"&amp;Fondj!R12&amp;"&lt;/relatedmaterial&gt;","")&amp;IF(Fondj!S12&lt;&gt;0,"&lt;bibliography&gt;"&amp;Fondj!S12&amp;"&lt;/bibliography&gt;",""))</f>
        <v>&lt;scopecontent&gt;1. Copia brevis Urbani VIII. (1644). – 2-7. Litterae et ordinationes P. Jjjjjj Gggggg a Jesu praep. gen. (1656-1658)&lt;/scopecontent&gt;</v>
      </c>
      <c r="C17" t="str">
        <f>IF(Fondj!D12&gt;=Fondj!D13,"&lt;/c&gt;","")</f>
        <v>&lt;/c&gt;</v>
      </c>
      <c r="D17" t="str">
        <f>IF(Fondj!D12&gt;Fondj!D13,REPT("&lt;/c&gt;",Fondj!D12-Fondj!D13),"")</f>
        <v/>
      </c>
    </row>
    <row r="18" spans="1:4" customFormat="1" ht="25.5" x14ac:dyDescent="0.2">
      <c r="A18" s="34" t="str">
        <f>("&lt;c level="""&amp;Fondj!E13&amp;"""&gt;"&amp;"&lt;did&gt;"&amp;IF(Fondj!B13&lt;&gt;0,"&lt;container type="""&amp;SUBSTITUTE(SUBSTITUTE(Fondj!C13, "doboz", "Box"), "csomó", "Folder")&amp;"""&gt;"&amp;Fondj!A13&amp;" "&amp;TEXT(Fondj!B13, "00")&amp;"&lt;/container&gt;","")&amp;"&lt;unitid&gt;"&amp;TEXT(Fondj!F13,"00")&amp;"&lt;/unitid&gt;"&amp;"&lt;unittitle&gt;"&amp;Fondj!G13&amp;"&lt;/unittitle&gt;"&amp;"&lt;unitdate&gt;"&amp;Fondj!I13&amp;"&lt;/unitdate&gt;"&amp;"&lt;physdesc&gt;"&amp;Fondj!J13&amp;"&lt;/physdesc&gt;"&amp;IF(Fondj!K13&lt;&gt;0,"&lt;origination&gt;&lt;"&amp;Fondj!L13&amp;"name&gt;"&amp;Fondj!K13&amp;"&lt;/"&amp;Fondj!L13&amp;"name&gt;&lt;/origination&gt;","")&amp;"&lt;/did&gt;")</f>
        <v>&lt;c level="tétel"&gt;&lt;did&gt;&lt;container type="Box"&gt;AAL II.01 04&lt;/container&gt;&lt;unitid&gt;04&lt;/unitid&gt;&lt;unittitle&gt;Atttt tttt tttttt&lt;/unittitle&gt;&lt;unitdate&gt;1750–1753&lt;/unitdate&gt;&lt;physdesc&gt;1 csomó&lt;/physdesc&gt;&lt;/did&gt;</v>
      </c>
      <c r="B18" s="34" t="str">
        <f>(IF(Fondj!M13&lt;&gt;0,"&lt;bioghist&gt;"&amp;Fondj!M13&amp;"&lt;/bioghist&gt;","")&amp;IF(Fondj!N11&lt;&gt;0,"&lt;custodhist&gt;"&amp;Fondj!N11&amp;"&lt;/custodhist&gt;","")&amp;IF(Fondj!O13&lt;&gt;0,"&lt;acqinfo&gt;"&amp;Fondj!O13&amp;"&lt;/acqinfo&gt;","")&amp;IF(Fondj!H13&lt;&gt;0,"&lt;scopecontent&gt;"&amp;Fondj!H13&amp;"&lt;/scopecontent&gt;","")&amp;IF(Fondj!P13&lt;&gt;0,"&lt;arrangment&gt;"&amp;Fondj!P13&amp;"&lt;/arrangment&gt;","")&amp;IF(Fondj!Q13&lt;&gt;0,"&lt;otherfindaid&gt;"&amp;Fondj!Q13&amp;"&lt;/otherfindaid&gt;","")&amp;IF(Fondj!R13&lt;&gt;0,"&lt;relatedmaterial&gt;"&amp;Fondj!R13&amp;"&lt;/relatedmaterial&gt;","")&amp;IF(Fondj!S13&lt;&gt;0,"&lt;bibliography&gt;"&amp;Fondj!S13&amp;"&lt;/bibliography&gt;",""))</f>
        <v>&lt;scopecontent&gt;1-12. iratok&lt;/scopecontent&gt;</v>
      </c>
      <c r="C18" t="str">
        <f>IF(Fondj!D13&gt;=Fondj!D14,"&lt;/c&gt;","")</f>
        <v>&lt;/c&gt;</v>
      </c>
      <c r="D18" t="str">
        <f>IF(Fondj!D13&gt;Fondj!D14,REPT("&lt;/c&gt;",Fondj!D13-Fondj!D14),"")</f>
        <v/>
      </c>
    </row>
    <row r="19" spans="1:4" customFormat="1" ht="25.5" x14ac:dyDescent="0.2">
      <c r="A19" s="34" t="str">
        <f>("&lt;c level="""&amp;Fondj!E14&amp;"""&gt;"&amp;"&lt;did&gt;"&amp;IF(Fondj!B14&lt;&gt;0,"&lt;container type="""&amp;SUBSTITUTE(SUBSTITUTE(Fondj!C14, "doboz", "Box"), "csomó", "Folder")&amp;"""&gt;"&amp;Fondj!A14&amp;" "&amp;TEXT(Fondj!B14, "00")&amp;"&lt;/container&gt;","")&amp;"&lt;unitid&gt;"&amp;TEXT(Fondj!F14,"00")&amp;"&lt;/unitid&gt;"&amp;"&lt;unittitle&gt;"&amp;Fondj!G14&amp;"&lt;/unittitle&gt;"&amp;"&lt;unitdate&gt;"&amp;Fondj!I14&amp;"&lt;/unitdate&gt;"&amp;"&lt;physdesc&gt;"&amp;Fondj!J14&amp;"&lt;/physdesc&gt;"&amp;IF(Fondj!K14&lt;&gt;0,"&lt;origination&gt;&lt;"&amp;Fondj!L14&amp;"name&gt;"&amp;Fondj!K14&amp;"&lt;/"&amp;Fondj!L14&amp;"name&gt;&lt;/origination&gt;","")&amp;"&lt;/did&gt;")</f>
        <v>&lt;c level="tétel"&gt;&lt;did&gt;&lt;container type="Box"&gt;AAL II.01 04&lt;/container&gt;&lt;unitid&gt;05&lt;/unitid&gt;&lt;unittitle&gt;Azzzz zzzzz zzzzz&lt;/unittitle&gt;&lt;unitdate&gt;1875/1885&lt;/unitdate&gt;&lt;physdesc&gt;1 csomó&lt;/physdesc&gt;&lt;/did&gt;</v>
      </c>
      <c r="B19" s="34" t="str">
        <f>(IF(Fondj!M14&lt;&gt;0,"&lt;bioghist&gt;"&amp;Fondj!M14&amp;"&lt;/bioghist&gt;","")&amp;IF(Fondj!N14&lt;&gt;0,"&lt;custodhist&gt;"&amp;Fondj!N14&amp;"&lt;/custodhist&gt;","")&amp;IF(Fondj!O14&lt;&gt;0,"&lt;acqinfo&gt;"&amp;Fondj!O14&amp;"&lt;/acqinfo&gt;","")&amp;IF(Fondj!H14&lt;&gt;0,"&lt;scopecontent&gt;"&amp;Fondj!H14&amp;"&lt;/scopecontent&gt;","")&amp;IF(Fondj!P14&lt;&gt;0,"&lt;arrangment&gt;"&amp;Fondj!P14&amp;"&lt;/arrangment&gt;","")&amp;IF(Fondj!Q14&lt;&gt;0,"&lt;otherfindaid&gt;"&amp;Fondj!Q14&amp;"&lt;/otherfindaid&gt;","")&amp;IF(Fondj!R14&lt;&gt;0,"&lt;relatedmaterial&gt;"&amp;Fondj!R14&amp;"&lt;/relatedmaterial&gt;","")&amp;IF(Fondj!S14&lt;&gt;0,"&lt;bibliography&gt;"&amp;Fondj!S14&amp;"&lt;/bibliography&gt;",""))</f>
        <v/>
      </c>
      <c r="C19" t="str">
        <f>IF(Fondj!D14&gt;=Fondj!D15,"&lt;/c&gt;","")</f>
        <v>&lt;/c&gt;</v>
      </c>
      <c r="D19" t="str">
        <f>IF(Fondj!D14&gt;Fondj!D15,REPT("&lt;/c&gt;",Fondj!D14-Fondj!D15),"")</f>
        <v>&lt;/c&gt;&lt;/c&gt;&lt;/c&gt;</v>
      </c>
    </row>
    <row r="20" spans="1:4" customFormat="1" x14ac:dyDescent="0.2"/>
    <row r="21" spans="1:4" s="21" customFormat="1" x14ac:dyDescent="0.2">
      <c r="A21" s="22" t="s">
        <v>8</v>
      </c>
      <c r="B21" s="33"/>
      <c r="D21" s="31"/>
    </row>
    <row r="22" spans="1:4" s="21" customFormat="1" x14ac:dyDescent="0.2">
      <c r="A22" s="22" t="s">
        <v>10</v>
      </c>
      <c r="B22" s="33"/>
      <c r="D22" s="31"/>
    </row>
    <row r="23" spans="1:4" s="21" customFormat="1" x14ac:dyDescent="0.2">
      <c r="A23" s="22" t="s">
        <v>9</v>
      </c>
      <c r="B23" s="33"/>
      <c r="D23" s="32"/>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23" workbookViewId="0">
      <selection activeCell="A31" sqref="A31:XFD34"/>
    </sheetView>
  </sheetViews>
  <sheetFormatPr defaultRowHeight="15" x14ac:dyDescent="0.2"/>
  <cols>
    <col min="1" max="1" width="9.140625" style="8"/>
    <col min="2" max="2" width="21.28515625" style="8" customWidth="1"/>
    <col min="3" max="3" width="17.42578125" style="6" customWidth="1"/>
    <col min="4" max="4" width="101.42578125" style="8" customWidth="1"/>
    <col min="5" max="16384" width="9.140625" style="8"/>
  </cols>
  <sheetData>
    <row r="1" spans="1:4" ht="30" x14ac:dyDescent="0.2">
      <c r="A1" s="8" t="s">
        <v>17</v>
      </c>
      <c r="C1" s="8"/>
    </row>
    <row r="2" spans="1:4" x14ac:dyDescent="0.2">
      <c r="C2" s="6" t="s">
        <v>32</v>
      </c>
      <c r="D2" s="8" t="s">
        <v>35</v>
      </c>
    </row>
    <row r="3" spans="1:4" ht="75" x14ac:dyDescent="0.2">
      <c r="A3" s="8" t="s">
        <v>11</v>
      </c>
      <c r="B3" s="8" t="s">
        <v>23</v>
      </c>
      <c r="C3" s="8"/>
      <c r="D3" s="8" t="s">
        <v>24</v>
      </c>
    </row>
    <row r="4" spans="1:4" ht="45" x14ac:dyDescent="0.2">
      <c r="A4" s="8" t="s">
        <v>12</v>
      </c>
      <c r="B4" s="8" t="s">
        <v>23</v>
      </c>
      <c r="C4" s="8" t="s">
        <v>33</v>
      </c>
      <c r="D4" s="8" t="s">
        <v>25</v>
      </c>
    </row>
    <row r="5" spans="1:4" ht="60" x14ac:dyDescent="0.2">
      <c r="A5" s="8" t="s">
        <v>13</v>
      </c>
      <c r="B5" s="8" t="s">
        <v>16</v>
      </c>
      <c r="C5" s="8" t="s">
        <v>34</v>
      </c>
      <c r="D5" s="8" t="s">
        <v>36</v>
      </c>
    </row>
    <row r="6" spans="1:4" x14ac:dyDescent="0.2">
      <c r="A6" s="8" t="s">
        <v>14</v>
      </c>
      <c r="B6" s="8" t="s">
        <v>0</v>
      </c>
      <c r="C6" s="8" t="s">
        <v>38</v>
      </c>
    </row>
    <row r="7" spans="1:4" ht="30.75" x14ac:dyDescent="0.2">
      <c r="A7" s="8" t="s">
        <v>15</v>
      </c>
      <c r="B7" s="8" t="s">
        <v>1</v>
      </c>
      <c r="C7" s="8" t="s">
        <v>39</v>
      </c>
      <c r="D7" s="8" t="s">
        <v>80</v>
      </c>
    </row>
    <row r="8" spans="1:4" ht="45" x14ac:dyDescent="0.2">
      <c r="C8" s="3" t="s">
        <v>40</v>
      </c>
    </row>
    <row r="9" spans="1:4" ht="45" x14ac:dyDescent="0.2">
      <c r="A9" s="8" t="s">
        <v>44</v>
      </c>
      <c r="B9" s="8" t="s">
        <v>58</v>
      </c>
      <c r="C9" s="8" t="s">
        <v>45</v>
      </c>
      <c r="D9" s="8" t="s">
        <v>59</v>
      </c>
    </row>
    <row r="10" spans="1:4" s="13" customFormat="1" x14ac:dyDescent="0.2">
      <c r="A10" s="13" t="s">
        <v>57</v>
      </c>
      <c r="C10" s="14"/>
    </row>
    <row r="11" spans="1:4" ht="60" x14ac:dyDescent="0.2">
      <c r="A11" s="8" t="s">
        <v>56</v>
      </c>
      <c r="B11" s="8" t="s">
        <v>47</v>
      </c>
      <c r="C11" s="8" t="s">
        <v>43</v>
      </c>
      <c r="D11" s="8" t="s">
        <v>81</v>
      </c>
    </row>
    <row r="12" spans="1:4" x14ac:dyDescent="0.2">
      <c r="A12" s="8" t="s">
        <v>42</v>
      </c>
      <c r="B12" s="8" t="s">
        <v>48</v>
      </c>
      <c r="C12" s="8" t="s">
        <v>22</v>
      </c>
      <c r="D12" s="8" t="s">
        <v>49</v>
      </c>
    </row>
    <row r="13" spans="1:4" ht="30" x14ac:dyDescent="0.2">
      <c r="A13" s="8" t="s">
        <v>46</v>
      </c>
      <c r="B13" s="8" t="s">
        <v>50</v>
      </c>
      <c r="C13" s="18" t="s">
        <v>60</v>
      </c>
      <c r="D13" s="8" t="s">
        <v>55</v>
      </c>
    </row>
    <row r="14" spans="1:4" x14ac:dyDescent="0.2">
      <c r="A14" s="8" t="s">
        <v>67</v>
      </c>
      <c r="B14" s="8" t="s">
        <v>51</v>
      </c>
      <c r="C14" s="8" t="s">
        <v>61</v>
      </c>
      <c r="D14" s="8" t="s">
        <v>79</v>
      </c>
    </row>
    <row r="15" spans="1:4" x14ac:dyDescent="0.2">
      <c r="A15" s="8" t="s">
        <v>68</v>
      </c>
      <c r="B15" s="8" t="s">
        <v>52</v>
      </c>
      <c r="C15" s="8" t="s">
        <v>62</v>
      </c>
    </row>
    <row r="16" spans="1:4" x14ac:dyDescent="0.2">
      <c r="A16" s="8" t="s">
        <v>69</v>
      </c>
      <c r="B16" s="8" t="s">
        <v>53</v>
      </c>
      <c r="C16" s="8" t="s">
        <v>63</v>
      </c>
    </row>
    <row r="17" spans="1:4" x14ac:dyDescent="0.2">
      <c r="A17" s="8" t="s">
        <v>70</v>
      </c>
      <c r="B17" s="8" t="s">
        <v>54</v>
      </c>
      <c r="C17" s="8" t="s">
        <v>64</v>
      </c>
      <c r="D17" s="8" t="s">
        <v>78</v>
      </c>
    </row>
    <row r="18" spans="1:4" ht="30" x14ac:dyDescent="0.2">
      <c r="A18" s="8" t="s">
        <v>74</v>
      </c>
      <c r="B18" s="8" t="s">
        <v>76</v>
      </c>
      <c r="C18" s="15" t="s">
        <v>65</v>
      </c>
      <c r="D18" s="8" t="s">
        <v>77</v>
      </c>
    </row>
    <row r="19" spans="1:4" ht="75" x14ac:dyDescent="0.2">
      <c r="A19" s="8" t="s">
        <v>75</v>
      </c>
      <c r="B19" s="8" t="s">
        <v>73</v>
      </c>
      <c r="C19" s="8" t="s">
        <v>66</v>
      </c>
      <c r="D19" s="8" t="s">
        <v>137</v>
      </c>
    </row>
    <row r="20" spans="1:4" x14ac:dyDescent="0.2">
      <c r="B20"/>
      <c r="C20" s="10"/>
    </row>
    <row r="21" spans="1:4" x14ac:dyDescent="0.2">
      <c r="B21"/>
      <c r="C21" s="15"/>
    </row>
    <row r="22" spans="1:4" x14ac:dyDescent="0.2">
      <c r="B22"/>
      <c r="C22" s="15"/>
    </row>
    <row r="23" spans="1:4" x14ac:dyDescent="0.2">
      <c r="C23" s="8"/>
    </row>
    <row r="24" spans="1:4" ht="15.75" x14ac:dyDescent="0.2">
      <c r="B24" s="9" t="s">
        <v>31</v>
      </c>
      <c r="C24" s="8"/>
      <c r="D24" s="8" t="s">
        <v>83</v>
      </c>
    </row>
    <row r="25" spans="1:4" ht="15.75" x14ac:dyDescent="0.2">
      <c r="B25" s="9"/>
      <c r="C25" s="8"/>
      <c r="D25" s="8" t="s">
        <v>28</v>
      </c>
    </row>
    <row r="26" spans="1:4" x14ac:dyDescent="0.2">
      <c r="C26" s="8"/>
      <c r="D26" s="8" t="s">
        <v>26</v>
      </c>
    </row>
    <row r="27" spans="1:4" x14ac:dyDescent="0.2">
      <c r="C27" s="8"/>
      <c r="D27" s="8" t="s">
        <v>27</v>
      </c>
    </row>
    <row r="28" spans="1:4" ht="45" x14ac:dyDescent="0.2">
      <c r="C28" s="8"/>
      <c r="D28" s="8" t="s">
        <v>136</v>
      </c>
    </row>
    <row r="29" spans="1:4" ht="30" x14ac:dyDescent="0.2">
      <c r="C29" s="8"/>
      <c r="D29" s="8" t="s">
        <v>138</v>
      </c>
    </row>
    <row r="30" spans="1:4" x14ac:dyDescent="0.2">
      <c r="C30" s="8"/>
      <c r="D30" s="8" t="s">
        <v>139</v>
      </c>
    </row>
    <row r="31" spans="1:4" x14ac:dyDescent="0.2">
      <c r="D31" s="8" t="s">
        <v>29</v>
      </c>
    </row>
    <row r="32" spans="1:4" x14ac:dyDescent="0.2">
      <c r="C32" s="8"/>
      <c r="D32" s="8" t="s">
        <v>30</v>
      </c>
    </row>
    <row r="33" spans="3:4" ht="90" x14ac:dyDescent="0.2">
      <c r="C33" s="8"/>
      <c r="D33" s="8" t="s">
        <v>82</v>
      </c>
    </row>
    <row r="34" spans="3:4" ht="45" x14ac:dyDescent="0.2">
      <c r="D34" s="8" t="s">
        <v>140</v>
      </c>
    </row>
    <row r="40" spans="3:4" x14ac:dyDescent="0.2">
      <c r="D40" s="8" t="s">
        <v>29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Fondj</vt:lpstr>
      <vt:lpstr>EAD-konvertáló</vt:lpstr>
      <vt:lpstr>magyarázat</vt:lpstr>
      <vt:lpstr>Fondj!_GoBack</vt:lpstr>
      <vt:lpstr>Fondj!_Hlk311210087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koltai.andras</dc:creator>
  <cp:lastModifiedBy>Andris</cp:lastModifiedBy>
  <dcterms:created xsi:type="dcterms:W3CDTF">2014-03-10T10:42:39Z</dcterms:created>
  <dcterms:modified xsi:type="dcterms:W3CDTF">2020-04-24T08:47:51Z</dcterms:modified>
</cp:coreProperties>
</file>